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zivatel\Desktop\MARTIN STEFANEK\NOVA OBJEDNAVKA OD 1.9.2021\"/>
    </mc:Choice>
  </mc:AlternateContent>
  <xr:revisionPtr revIDLastSave="0" documentId="8_{DA8C2B30-2121-4722-97AD-0544DC3D91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2" sheetId="2" r:id="rId1"/>
  </sheets>
  <definedNames>
    <definedName name="_xlnm.Print_Area" localSheetId="0">'LIST 2'!$A$1:$I$110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2" l="1"/>
  <c r="C93" i="2"/>
  <c r="C94" i="2"/>
  <c r="C31" i="2"/>
  <c r="C30" i="2"/>
  <c r="C29" i="2"/>
  <c r="C18" i="2"/>
  <c r="C16" i="2"/>
  <c r="C17" i="2"/>
  <c r="C19" i="2"/>
  <c r="C20" i="2"/>
  <c r="C21" i="2"/>
  <c r="C22" i="2"/>
  <c r="C23" i="2"/>
  <c r="C24" i="2"/>
  <c r="C25" i="2"/>
  <c r="C26" i="2"/>
  <c r="C27" i="2"/>
  <c r="C28" i="2"/>
  <c r="C15" i="2"/>
  <c r="H94" i="2" l="1"/>
  <c r="F94" i="2"/>
  <c r="F93" i="2"/>
  <c r="H30" i="2"/>
  <c r="H92" i="2"/>
  <c r="H93" i="2"/>
  <c r="F92" i="2"/>
  <c r="H31" i="2"/>
  <c r="F31" i="2"/>
  <c r="F30" i="2"/>
  <c r="G94" i="2" l="1"/>
  <c r="G31" i="2"/>
  <c r="G30" i="2"/>
  <c r="G93" i="2"/>
  <c r="G92" i="2"/>
  <c r="H15" i="2" l="1"/>
  <c r="F15" i="2"/>
  <c r="G15" i="2" l="1"/>
  <c r="H16" i="2"/>
  <c r="F16" i="2"/>
  <c r="H17" i="2"/>
  <c r="F17" i="2"/>
  <c r="H18" i="2"/>
  <c r="F18" i="2"/>
  <c r="H19" i="2"/>
  <c r="F19" i="2"/>
  <c r="H20" i="2"/>
  <c r="F20" i="2"/>
  <c r="H21" i="2"/>
  <c r="G21" i="2" s="1"/>
  <c r="F21" i="2"/>
  <c r="H22" i="2"/>
  <c r="F22" i="2"/>
  <c r="H23" i="2"/>
  <c r="F23" i="2"/>
  <c r="G20" i="2" l="1"/>
  <c r="G22" i="2"/>
  <c r="G16" i="2"/>
  <c r="G17" i="2"/>
  <c r="G18" i="2"/>
  <c r="G19" i="2"/>
  <c r="G23" i="2"/>
  <c r="H24" i="2"/>
  <c r="F24" i="2"/>
  <c r="G24" i="2" l="1"/>
  <c r="H25" i="2"/>
  <c r="F25" i="2"/>
  <c r="G25" i="2" s="1"/>
  <c r="H26" i="2"/>
  <c r="G26" i="2" s="1"/>
  <c r="F26" i="2"/>
  <c r="H27" i="2"/>
  <c r="F27" i="2"/>
  <c r="G27" i="2" l="1"/>
  <c r="H28" i="2"/>
  <c r="F28" i="2"/>
  <c r="G28" i="2" l="1"/>
  <c r="H29" i="2"/>
  <c r="F29" i="2"/>
  <c r="G29" i="2" l="1"/>
  <c r="H33" i="2"/>
  <c r="C33" i="2"/>
  <c r="F33" i="2" s="1"/>
  <c r="G33" i="2" l="1"/>
  <c r="H34" i="2"/>
  <c r="C34" i="2"/>
  <c r="F34" i="2"/>
  <c r="H35" i="2"/>
  <c r="C35" i="2"/>
  <c r="F35" i="2" s="1"/>
  <c r="G34" i="2" l="1"/>
  <c r="G35" i="2"/>
  <c r="H36" i="2"/>
  <c r="C36" i="2"/>
  <c r="F36" i="2" s="1"/>
  <c r="H37" i="2"/>
  <c r="C37" i="2"/>
  <c r="F37" i="2"/>
  <c r="G36" i="2" l="1"/>
  <c r="G37" i="2"/>
  <c r="H38" i="2"/>
  <c r="C38" i="2"/>
  <c r="F38" i="2" s="1"/>
  <c r="G38" i="2" l="1"/>
  <c r="H39" i="2"/>
  <c r="C39" i="2"/>
  <c r="F39" i="2" s="1"/>
  <c r="H40" i="2"/>
  <c r="C40" i="2"/>
  <c r="F40" i="2"/>
  <c r="G39" i="2" l="1"/>
  <c r="G40" i="2"/>
  <c r="H41" i="2"/>
  <c r="C41" i="2"/>
  <c r="F41" i="2" s="1"/>
  <c r="G41" i="2" l="1"/>
  <c r="H42" i="2"/>
  <c r="C42" i="2"/>
  <c r="F42" i="2" s="1"/>
  <c r="G42" i="2" l="1"/>
  <c r="H43" i="2"/>
  <c r="C43" i="2"/>
  <c r="F43" i="2" s="1"/>
  <c r="H44" i="2"/>
  <c r="C44" i="2"/>
  <c r="F44" i="2" s="1"/>
  <c r="H45" i="2"/>
  <c r="C45" i="2"/>
  <c r="F45" i="2" s="1"/>
  <c r="G43" i="2" l="1"/>
  <c r="G44" i="2"/>
  <c r="G45" i="2"/>
  <c r="H46" i="2"/>
  <c r="G46" i="2" s="1"/>
  <c r="C46" i="2"/>
  <c r="F46" i="2"/>
  <c r="H47" i="2"/>
  <c r="C47" i="2"/>
  <c r="F47" i="2" s="1"/>
  <c r="H48" i="2"/>
  <c r="C48" i="2"/>
  <c r="F48" i="2"/>
  <c r="H49" i="2"/>
  <c r="C49" i="2"/>
  <c r="F49" i="2" s="1"/>
  <c r="G47" i="2" l="1"/>
  <c r="G48" i="2"/>
  <c r="G49" i="2"/>
  <c r="H50" i="2"/>
  <c r="G50" i="2" s="1"/>
  <c r="C50" i="2"/>
  <c r="F50" i="2"/>
  <c r="H51" i="2"/>
  <c r="C51" i="2"/>
  <c r="F51" i="2" s="1"/>
  <c r="H52" i="2"/>
  <c r="C52" i="2"/>
  <c r="F52" i="2" s="1"/>
  <c r="H53" i="2"/>
  <c r="C53" i="2"/>
  <c r="F53" i="2"/>
  <c r="H54" i="2"/>
  <c r="C54" i="2"/>
  <c r="F54" i="2" s="1"/>
  <c r="G51" i="2" l="1"/>
  <c r="G52" i="2"/>
  <c r="G53" i="2"/>
  <c r="G54" i="2"/>
  <c r="H55" i="2"/>
  <c r="C55" i="2"/>
  <c r="F55" i="2" s="1"/>
  <c r="G55" i="2" l="1"/>
  <c r="C57" i="2"/>
  <c r="F57" i="2" s="1"/>
  <c r="H57" i="2"/>
  <c r="G57" i="2" s="1"/>
  <c r="H58" i="2"/>
  <c r="C58" i="2"/>
  <c r="F58" i="2" s="1"/>
  <c r="G58" i="2" l="1"/>
  <c r="H59" i="2"/>
  <c r="C59" i="2"/>
  <c r="F59" i="2" s="1"/>
  <c r="H61" i="2"/>
  <c r="G61" i="2" s="1"/>
  <c r="C61" i="2"/>
  <c r="F61" i="2" s="1"/>
  <c r="H62" i="2"/>
  <c r="C62" i="2"/>
  <c r="F62" i="2"/>
  <c r="C63" i="2"/>
  <c r="F63" i="2" s="1"/>
  <c r="H63" i="2"/>
  <c r="H64" i="2"/>
  <c r="C64" i="2"/>
  <c r="F64" i="2" s="1"/>
  <c r="H65" i="2"/>
  <c r="C65" i="2"/>
  <c r="F65" i="2" s="1"/>
  <c r="H66" i="2"/>
  <c r="C66" i="2"/>
  <c r="F66" i="2" s="1"/>
  <c r="G59" i="2" l="1"/>
  <c r="G64" i="2"/>
  <c r="G62" i="2"/>
  <c r="G65" i="2"/>
  <c r="G63" i="2"/>
  <c r="G66" i="2"/>
  <c r="H67" i="2"/>
  <c r="C67" i="2"/>
  <c r="F67" i="2" s="1"/>
  <c r="H68" i="2"/>
  <c r="C68" i="2"/>
  <c r="F68" i="2" s="1"/>
  <c r="H69" i="2"/>
  <c r="C69" i="2"/>
  <c r="F69" i="2"/>
  <c r="H70" i="2"/>
  <c r="C70" i="2"/>
  <c r="F70" i="2" s="1"/>
  <c r="G67" i="2" l="1"/>
  <c r="G68" i="2"/>
  <c r="G69" i="2"/>
  <c r="G70" i="2"/>
  <c r="H71" i="2"/>
  <c r="C71" i="2"/>
  <c r="F71" i="2" s="1"/>
  <c r="G71" i="2" l="1"/>
  <c r="H72" i="2"/>
  <c r="C72" i="2"/>
  <c r="F72" i="2" s="1"/>
  <c r="H73" i="2"/>
  <c r="C73" i="2"/>
  <c r="F73" i="2"/>
  <c r="C74" i="2"/>
  <c r="F74" i="2" s="1"/>
  <c r="H74" i="2"/>
  <c r="G72" i="2" l="1"/>
  <c r="G73" i="2"/>
  <c r="G74" i="2"/>
  <c r="H75" i="2"/>
  <c r="C75" i="2"/>
  <c r="F75" i="2" s="1"/>
  <c r="G75" i="2" l="1"/>
  <c r="H76" i="2"/>
  <c r="C76" i="2"/>
  <c r="F76" i="2"/>
  <c r="H77" i="2"/>
  <c r="C77" i="2"/>
  <c r="F77" i="2" s="1"/>
  <c r="H78" i="2"/>
  <c r="C78" i="2"/>
  <c r="F78" i="2"/>
  <c r="H80" i="2"/>
  <c r="C80" i="2"/>
  <c r="F80" i="2" s="1"/>
  <c r="G80" i="2" s="1"/>
  <c r="H81" i="2"/>
  <c r="C81" i="2"/>
  <c r="F81" i="2" s="1"/>
  <c r="G78" i="2" l="1"/>
  <c r="G76" i="2"/>
  <c r="G77" i="2"/>
  <c r="G81" i="2"/>
  <c r="H82" i="2"/>
  <c r="C82" i="2"/>
  <c r="F82" i="2" s="1"/>
  <c r="H83" i="2"/>
  <c r="C83" i="2"/>
  <c r="F83" i="2" s="1"/>
  <c r="G82" i="2" l="1"/>
  <c r="G83" i="2"/>
  <c r="H84" i="2"/>
  <c r="C84" i="2"/>
  <c r="F84" i="2" s="1"/>
  <c r="G84" i="2" l="1"/>
  <c r="H85" i="2"/>
  <c r="C85" i="2"/>
  <c r="F85" i="2" s="1"/>
  <c r="G85" i="2" l="1"/>
  <c r="H86" i="2"/>
  <c r="C86" i="2"/>
  <c r="F86" i="2"/>
  <c r="H87" i="2"/>
  <c r="C87" i="2"/>
  <c r="F87" i="2" s="1"/>
  <c r="H89" i="2"/>
  <c r="C89" i="2"/>
  <c r="F89" i="2" s="1"/>
  <c r="H90" i="2"/>
  <c r="C90" i="2"/>
  <c r="F90" i="2" s="1"/>
  <c r="G89" i="2" l="1"/>
  <c r="G86" i="2"/>
  <c r="G87" i="2"/>
  <c r="G90" i="2"/>
  <c r="H91" i="2"/>
  <c r="C91" i="2"/>
  <c r="F91" i="2" s="1"/>
  <c r="F96" i="2" s="1"/>
  <c r="G96" i="2" l="1"/>
  <c r="H96" i="2" s="1"/>
  <c r="G91" i="2"/>
  <c r="H95" i="2"/>
  <c r="C95" i="2"/>
  <c r="F95" i="2" s="1"/>
  <c r="F97" i="2" s="1"/>
  <c r="F98" i="2" l="1"/>
  <c r="G97" i="2"/>
  <c r="H97" i="2" s="1"/>
  <c r="H98" i="2" s="1"/>
  <c r="G95" i="2"/>
  <c r="G98" i="2" s="1"/>
</calcChain>
</file>

<file path=xl/sharedStrings.xml><?xml version="1.0" encoding="utf-8"?>
<sst xmlns="http://schemas.openxmlformats.org/spreadsheetml/2006/main" count="140" uniqueCount="131">
  <si>
    <t>Kontaktní osoba dodavatele:  Pan Martin Štefánek / email.: info@gastrobistro.cz  / Tel.:+420 606 706 706 / Po-Pá 7:00-14:00</t>
  </si>
  <si>
    <t>Název akce:</t>
  </si>
  <si>
    <t>Datum akce:</t>
  </si>
  <si>
    <t>Čas akce:</t>
  </si>
  <si>
    <t>Konec akce:</t>
  </si>
  <si>
    <t>Počet lidí:</t>
  </si>
  <si>
    <t>Čas dodání:</t>
  </si>
  <si>
    <t>Zadavatel:</t>
  </si>
  <si>
    <t>Telefon:</t>
  </si>
  <si>
    <t>IČ:</t>
  </si>
  <si>
    <t>Email:</t>
  </si>
  <si>
    <r>
      <t xml:space="preserve">Platba: </t>
    </r>
    <r>
      <rPr>
        <i/>
        <sz val="14"/>
        <color indexed="8"/>
        <rFont val="Calibri"/>
        <family val="2"/>
        <charset val="238"/>
      </rPr>
      <t xml:space="preserve">typ platby označte </t>
    </r>
    <r>
      <rPr>
        <b/>
        <sz val="14"/>
        <color indexed="8"/>
        <rFont val="Calibri"/>
        <family val="2"/>
        <charset val="238"/>
      </rPr>
      <t>X:</t>
    </r>
  </si>
  <si>
    <t>Hotově:</t>
  </si>
  <si>
    <t>Fakturou:</t>
  </si>
  <si>
    <t>Kartou:</t>
  </si>
  <si>
    <t>VYPLŇUJTE POUZE BÍLÁ, PRÁZDNÁ POLE , NEUPRAVUJTE PROSÍM NASTAVENÍ TABULKY</t>
  </si>
  <si>
    <t>Sortiment / položka</t>
  </si>
  <si>
    <t>Cena za 1 ks bez DPH v Kč</t>
  </si>
  <si>
    <t>Cena za 1 ks včetně DPH</t>
  </si>
  <si>
    <t>Objednáno</t>
  </si>
  <si>
    <t>Cena bez DPH v Kč</t>
  </si>
  <si>
    <t>Cena celkem vč. DPH v Kč</t>
  </si>
  <si>
    <t>Upřesnění skladby sortimentu, kódy produktů ze seznamu, poznámky</t>
  </si>
  <si>
    <t>kusů / hodin</t>
  </si>
  <si>
    <t>NÁPOJE</t>
  </si>
  <si>
    <t>Smetánka do kávy 1ks - 10g</t>
  </si>
  <si>
    <t>Mléko UHT 1 litr</t>
  </si>
  <si>
    <t>záloha bude účtována jen pokud lahve nebudou vráceny ihned po skončení akce - dle skutečnosti</t>
  </si>
  <si>
    <t>LAHŮDKY / STUDENÁ KUCHYNĚ</t>
  </si>
  <si>
    <t>Plněné mini bagetky ( šunka, sýr. Šunka + sýr, salám )</t>
  </si>
  <si>
    <t>Plněné mini bagetky kuřetem a sýrem</t>
  </si>
  <si>
    <t>Plněný croissant šunka + sýr</t>
  </si>
  <si>
    <t>Obložená mísa uzeniny tuzemské 1kg</t>
  </si>
  <si>
    <t>Obložená mísa sýry tuzemské 1kg</t>
  </si>
  <si>
    <t>Ovocná mísa 1kg</t>
  </si>
  <si>
    <t>Ovocná mísa 1/2kg</t>
  </si>
  <si>
    <t>MLÉČNÉ VÝROBKY</t>
  </si>
  <si>
    <r>
      <t xml:space="preserve">Šlehaný tvaroh s ovocem 150g </t>
    </r>
    <r>
      <rPr>
        <i/>
        <sz val="11"/>
        <rFont val="Calibri"/>
        <family val="2"/>
        <charset val="238"/>
      </rPr>
      <t>(ve skle, či kelímku)</t>
    </r>
  </si>
  <si>
    <r>
      <t xml:space="preserve">Puding s ovocem150g </t>
    </r>
    <r>
      <rPr>
        <i/>
        <sz val="11"/>
        <rFont val="Calibri"/>
        <family val="2"/>
        <charset val="238"/>
      </rPr>
      <t>(ve skle, či kelímku)</t>
    </r>
  </si>
  <si>
    <t>PEKÁRNA + DEZERTY</t>
  </si>
  <si>
    <t>Bábovka domácí extra ( tvarohová, maková, ořechová, punčová )</t>
  </si>
  <si>
    <t>Mini bábovka domácí extra ( tvarohová, maková, ořechová, punčová )</t>
  </si>
  <si>
    <t>Rohlík (1ks)</t>
  </si>
  <si>
    <t>Houska (1ks)</t>
  </si>
  <si>
    <t>Chléb krajíc (1ks)</t>
  </si>
  <si>
    <t>TEPLÁ KUCHYNĚ</t>
  </si>
  <si>
    <t>Smažené kuřecí řízečky 1kg</t>
  </si>
  <si>
    <t>Smažené mini holandské řízečky 1 kg</t>
  </si>
  <si>
    <t>Smažené vepřové řízečky 1kg</t>
  </si>
  <si>
    <t>Smažené vegetariánské mini řízečky 1 kg</t>
  </si>
  <si>
    <t>Kyselé  okurky, beraní rohy, stříbrné cibulky 300g</t>
  </si>
  <si>
    <t>Citróny na osminky 100g</t>
  </si>
  <si>
    <t>* ke každé akci, na kterou se sortiment transportuje na místo určení je započítáván servis dodavatele v rozsahu minimálně 1 hodiny /závoz, inventář, úklid/</t>
  </si>
  <si>
    <t>Do bílého pole nutno psát pouze číslice, doplnění ke složení (kódy produktů) prosíme doplnit v posledním sloupci upřesnění</t>
  </si>
  <si>
    <t>Zboží u nás vyrobené je určené k okamžité spotřebě!!!</t>
  </si>
  <si>
    <t>NÁZEV</t>
  </si>
  <si>
    <t>POZNÁMKA</t>
  </si>
  <si>
    <t>SKLO VRATNÉ</t>
  </si>
  <si>
    <t>PET</t>
  </si>
  <si>
    <t>Mattoni/Aqualinea/Dobrá voda/Magnesia 0.33/0.5l - NEPERLIVÁ/JEMNÁ</t>
  </si>
  <si>
    <t>Mattoni/Aqualinea/Dobrá voda/Magnesia 0.75/1.5l - NEPERLIVÁ/JEMNÁ</t>
  </si>
  <si>
    <t>Mattoni/Magnesia 0.5l - OCHUCENÁ</t>
  </si>
  <si>
    <t>Mattoni/Magnesia, Dobrá Voda 1.0/1.5l  - OCHUCENÁ</t>
  </si>
  <si>
    <t>Granini, Toma Juice 0.2/0.25l - DŽUSY</t>
  </si>
  <si>
    <t>Granini 1l- DŽUSY</t>
  </si>
  <si>
    <t>Pepsi, Pepsi Max, Coca Cola, Coca Cola Zero, Mirinda, 7 Up 0.33/0.5l - LIMO</t>
  </si>
  <si>
    <t>Schweppes Pink,Ginger Ale,Bitter Lemon 0.25/0.5l - LIMO</t>
  </si>
  <si>
    <t>OBAL - vyberte !</t>
  </si>
  <si>
    <t>TERMOSKA 2L</t>
  </si>
  <si>
    <t>KAPSLE</t>
  </si>
  <si>
    <t>PORCE</t>
  </si>
  <si>
    <t>TETRA PACK</t>
  </si>
  <si>
    <t>SÁČEK</t>
  </si>
  <si>
    <t>Lipton Iced Tea Lemon, Peach, Green Tea 0.25/0.5l - ICED TEA</t>
  </si>
  <si>
    <t>Záloha vratné láhve (21%DPH) - Vratné lahve budou účtovány na samostatném řádku faktury s 21% sazbou DPH - POKUD VYBERETE OBAL ,, SKLO VRATNÉ,, - UVEĎTE SOUČET VŠECH NÁPOJŮ DO KOLONKY OBJEDNÁNO KS. POKUD NÁPOJE V PET - ZÁLOHA SE NEÚČTUJE !</t>
  </si>
  <si>
    <t>Voda kohoutková 1 l džbán / s citronem</t>
  </si>
  <si>
    <t>SKLO</t>
  </si>
  <si>
    <t>Kelímek na kávu, na pití - RECYKLOVATELNÝ</t>
  </si>
  <si>
    <t>Hořčice 100gr</t>
  </si>
  <si>
    <t>Tatarská omáčka 100gr</t>
  </si>
  <si>
    <t>VYBERTE ZDE!</t>
  </si>
  <si>
    <t>Croissant (1ks)</t>
  </si>
  <si>
    <t>Espresso Nespresso 1 ks / kávovar na kapslový systém</t>
  </si>
  <si>
    <t>Káva překapávaná 10 porcí / 0,2 l-porce</t>
  </si>
  <si>
    <t>DPH</t>
  </si>
  <si>
    <t>CELKEM DPH 21%</t>
  </si>
  <si>
    <t xml:space="preserve">CELKEM </t>
  </si>
  <si>
    <t>Canapes ( sunkove, syrove )</t>
  </si>
  <si>
    <t>Ovovce 100 gr</t>
  </si>
  <si>
    <t>Obložené vejce v kelímku</t>
  </si>
  <si>
    <t>Mini košíčky s krémem a ovocem 3-4 cm - 10ks</t>
  </si>
  <si>
    <t>Muffin 75-100gr</t>
  </si>
  <si>
    <t>Mini dezerty (různé druhy) 10ks</t>
  </si>
  <si>
    <t>CELKEM DPH 12%</t>
  </si>
  <si>
    <t>Canapes (Uzený losos, krevety, nebo jiné, vyšší jakosti )</t>
  </si>
  <si>
    <t>České koláče 5-10 cm - 10ks</t>
  </si>
  <si>
    <t>Polévka</t>
  </si>
  <si>
    <t xml:space="preserve">Hlavní jídlo </t>
  </si>
  <si>
    <t>Hlavní jídlo vegetariánské</t>
  </si>
  <si>
    <t xml:space="preserve">OSTATNÍ </t>
  </si>
  <si>
    <t>!!! OBJEDNÁVKU JE NUTNÉ ZADAT NEJPOZDĚJI DO 7 PRACOVNÍCH DNŮ PŘED ZAHÁJENÍM AKCE !!!!!</t>
  </si>
  <si>
    <t xml:space="preserve">                                           Podpis objednavatele</t>
  </si>
  <si>
    <t>Za Krajský úřad Středočeského kraje převzal/a dne …....................................... Čas dodání …..............................</t>
  </si>
  <si>
    <t>…..............................................................................................</t>
  </si>
  <si>
    <r>
      <rPr>
        <b/>
        <u/>
        <sz val="12"/>
        <color indexed="8"/>
        <rFont val="Calibri"/>
        <family val="2"/>
        <charset val="238"/>
      </rPr>
      <t xml:space="preserve">Dodavatel gastro &amp; cateringových služeb: </t>
    </r>
    <r>
      <rPr>
        <b/>
        <sz val="12"/>
        <color indexed="8"/>
        <rFont val="Calibri"/>
        <family val="2"/>
        <charset val="238"/>
      </rPr>
      <t>Gastro Bistro s.r.o</t>
    </r>
    <r>
      <rPr>
        <sz val="12"/>
        <color indexed="8"/>
        <rFont val="Calibri"/>
        <family val="2"/>
        <charset val="238"/>
      </rPr>
      <t>, Kozí 914 / 9, 110 00, Praha 1, Staré Město / IČ: 04856741, DIČ: CZ04856741 /                                                                                                                                                                               Bankovní účet: Komerční banka 115-2099040297 / 0100, C 254768 vedená u Městského soudu v Praze</t>
    </r>
  </si>
  <si>
    <t>Makový závin s višněmi 400 gr - 10 ks</t>
  </si>
  <si>
    <t>Linecký koláč s tvarohem, ovocem a drobenkou 10 ks ( 1 celý koláč )</t>
  </si>
  <si>
    <t>Pečený cheesecake 10 ks ( 1 celý koláč )</t>
  </si>
  <si>
    <r>
      <t xml:space="preserve">Chlebíčky na másle - A  </t>
    </r>
    <r>
      <rPr>
        <i/>
        <sz val="11"/>
        <rFont val="Calibri"/>
        <family val="2"/>
        <charset val="238"/>
        <scheme val="minor"/>
      </rPr>
      <t>(prosime zadat produktový kod ze seznamu)</t>
    </r>
  </si>
  <si>
    <r>
      <t xml:space="preserve">Chlebíček na másle extra - B </t>
    </r>
    <r>
      <rPr>
        <i/>
        <sz val="11"/>
        <rFont val="Calibri"/>
        <family val="2"/>
        <charset val="238"/>
        <scheme val="minor"/>
      </rPr>
      <t>(prosime zadat produktový kod ze seznamu)</t>
    </r>
  </si>
  <si>
    <r>
      <t xml:space="preserve">Chlebíčky na salátu - C </t>
    </r>
    <r>
      <rPr>
        <i/>
        <sz val="11"/>
        <rFont val="Calibri"/>
        <family val="2"/>
        <charset val="238"/>
        <scheme val="minor"/>
      </rPr>
      <t>(prosime zadat produktový kod ze seznamu)</t>
    </r>
  </si>
  <si>
    <r>
      <t xml:space="preserve">Chlebíček na másle speciál celozrnný  - D </t>
    </r>
    <r>
      <rPr>
        <i/>
        <sz val="11"/>
        <rFont val="Calibri"/>
        <family val="2"/>
        <charset val="238"/>
        <scheme val="minor"/>
      </rPr>
      <t>(prosime zadat produktový kod ze seznamu)</t>
    </r>
  </si>
  <si>
    <r>
      <t xml:space="preserve">Chlebíček speciál - S </t>
    </r>
    <r>
      <rPr>
        <i/>
        <sz val="11"/>
        <rFont val="Calibri"/>
        <family val="2"/>
        <charset val="238"/>
        <scheme val="minor"/>
      </rPr>
      <t>(prosime zadat produktový kod ze seznamu)</t>
    </r>
  </si>
  <si>
    <r>
      <t xml:space="preserve">Obložený žitný chléb - 5 stejných ks - E </t>
    </r>
    <r>
      <rPr>
        <i/>
        <sz val="11"/>
        <color theme="1"/>
        <rFont val="Calibri"/>
        <family val="2"/>
        <charset val="238"/>
        <scheme val="minor"/>
      </rPr>
      <t>(prosime zadat produktový kod ze seznamu)</t>
    </r>
  </si>
  <si>
    <r>
      <t>Obložený žitný chléb extra - 5 stejných ks - F</t>
    </r>
    <r>
      <rPr>
        <i/>
        <sz val="11"/>
        <color theme="1"/>
        <rFont val="Calibri"/>
        <family val="2"/>
        <charset val="238"/>
        <scheme val="minor"/>
      </rPr>
      <t xml:space="preserve"> (prosime zadat produktový kod ze seznamu)</t>
    </r>
  </si>
  <si>
    <r>
      <t xml:space="preserve">Obložený žitný chléb speciál - 3 stejné ks - G </t>
    </r>
    <r>
      <rPr>
        <i/>
        <sz val="11"/>
        <color theme="1"/>
        <rFont val="Calibri"/>
        <family val="2"/>
        <charset val="238"/>
        <scheme val="minor"/>
      </rPr>
      <t>(prosime zadat produktový kod ze seznamu)</t>
    </r>
  </si>
  <si>
    <r>
      <t xml:space="preserve">Mini croissant plněný - H </t>
    </r>
    <r>
      <rPr>
        <i/>
        <sz val="11"/>
        <color theme="1"/>
        <rFont val="Calibri"/>
        <family val="2"/>
        <charset val="238"/>
        <scheme val="minor"/>
      </rPr>
      <t>(prosime zadat produktový kod ze seznamu)</t>
    </r>
  </si>
  <si>
    <r>
      <t xml:space="preserve">Obložená houska - I </t>
    </r>
    <r>
      <rPr>
        <i/>
        <sz val="11"/>
        <color theme="1"/>
        <rFont val="Calibri"/>
        <family val="2"/>
        <charset val="238"/>
        <scheme val="minor"/>
      </rPr>
      <t>(prosime zadat produktový kod ze seznamu)</t>
    </r>
  </si>
  <si>
    <r>
      <t xml:space="preserve">Plněná trortila - J </t>
    </r>
    <r>
      <rPr>
        <i/>
        <sz val="11"/>
        <color theme="1"/>
        <rFont val="Calibri"/>
        <family val="2"/>
        <charset val="238"/>
        <scheme val="minor"/>
      </rPr>
      <t>(prosime zadat produktový kod ze seznamu)</t>
    </r>
  </si>
  <si>
    <r>
      <t xml:space="preserve">Bezlepkový obložený chlebíček - CEL </t>
    </r>
    <r>
      <rPr>
        <i/>
        <sz val="11"/>
        <color theme="1"/>
        <rFont val="Calibri"/>
        <family val="2"/>
        <charset val="238"/>
        <scheme val="minor"/>
      </rPr>
      <t>(prosime zadat produktový kod ze seznamu)</t>
    </r>
  </si>
  <si>
    <r>
      <t xml:space="preserve">Jogurt s müsli 150g </t>
    </r>
    <r>
      <rPr>
        <i/>
        <sz val="11"/>
        <rFont val="Calibri"/>
        <family val="2"/>
        <charset val="238"/>
      </rPr>
      <t>(ve skle, či kelímku)</t>
    </r>
  </si>
  <si>
    <r>
      <t xml:space="preserve">Čaj sáček 1,5g </t>
    </r>
    <r>
      <rPr>
        <i/>
        <sz val="11"/>
        <color theme="1"/>
        <rFont val="Calibri"/>
        <family val="2"/>
        <charset val="238"/>
      </rPr>
      <t>(ovocný, zelený, černý)</t>
    </r>
  </si>
  <si>
    <t>Jablkový závin  200 gr - 10ks</t>
  </si>
  <si>
    <t>Jablkový závin s mákem 200 gr - 10 ks</t>
  </si>
  <si>
    <t>Objednávka GASTRO BISTRO s.r.o.</t>
  </si>
  <si>
    <t>Místo akce:</t>
  </si>
  <si>
    <t>OBJEDNÁVKOVÝ LIST PLATNÝ OD 1.1.2025 ! OBJEDNAVKU JE NUTNÉ ZADÁVAT MIN. 7 PRACOVNÍCH DNŮ PŘED ZAHÁJENÍM AKCE ! STORNO 3 PRACOVNÍ DNY PŘED ZAHÁJENÍM AKCE !</t>
  </si>
  <si>
    <t>Domácí perník s jablky, Makovec, Tvarožník 8x8 cm - 12 ks - celý koláč</t>
  </si>
  <si>
    <t>Tvarohový závin 200 gr- 10ks</t>
  </si>
  <si>
    <t>Nepečený cheesecake s jahodami nebo marakujou v kelímku 350 ml</t>
  </si>
  <si>
    <t>Servis k občerstvení (1 hod) - standard závoz a úklid v rámci budovy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</si>
</sst>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EFDD7"/>
        <bgColor indexed="64"/>
      </patternFill>
    </fill>
    <fill>
      <patternFill patternType="solid">
        <fgColor rgb="FFFBB7C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left"/>
    </xf>
    <xf numFmtId="2" fontId="10" fillId="2" borderId="0" xfId="0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2" fontId="14" fillId="2" borderId="33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9" fillId="2" borderId="9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/>
    <xf numFmtId="49" fontId="26" fillId="2" borderId="15" xfId="0" applyNumberFormat="1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6" fillId="2" borderId="24" xfId="1" applyFill="1" applyBorder="1" applyAlignment="1">
      <alignment horizontal="center"/>
    </xf>
    <xf numFmtId="0" fontId="6" fillId="2" borderId="23" xfId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left"/>
    </xf>
    <xf numFmtId="49" fontId="9" fillId="2" borderId="32" xfId="0" applyNumberFormat="1" applyFont="1" applyFill="1" applyBorder="1" applyAlignment="1">
      <alignment horizontal="center"/>
    </xf>
    <xf numFmtId="49" fontId="19" fillId="2" borderId="41" xfId="0" applyNumberFormat="1" applyFont="1" applyFill="1" applyBorder="1" applyAlignment="1">
      <alignment horizontal="center"/>
    </xf>
    <xf numFmtId="49" fontId="19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top" wrapText="1"/>
    </xf>
    <xf numFmtId="2" fontId="28" fillId="2" borderId="0" xfId="0" applyNumberFormat="1" applyFont="1" applyFill="1" applyAlignment="1">
      <alignment horizontal="center" vertical="center"/>
    </xf>
    <xf numFmtId="2" fontId="18" fillId="2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11" fillId="2" borderId="3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vertical="center" wrapText="1"/>
    </xf>
    <xf numFmtId="0" fontId="10" fillId="2" borderId="0" xfId="0" applyFont="1" applyFill="1"/>
    <xf numFmtId="0" fontId="12" fillId="2" borderId="0" xfId="0" applyFont="1" applyFill="1"/>
    <xf numFmtId="0" fontId="0" fillId="2" borderId="0" xfId="0" applyFill="1"/>
    <xf numFmtId="0" fontId="15" fillId="2" borderId="17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 readingOrder="1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21" fillId="2" borderId="3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/>
    </xf>
    <xf numFmtId="0" fontId="15" fillId="2" borderId="22" xfId="0" applyFont="1" applyFill="1" applyBorder="1" applyAlignment="1">
      <alignment vertical="center" wrapText="1"/>
    </xf>
    <xf numFmtId="0" fontId="15" fillId="2" borderId="33" xfId="0" applyFont="1" applyFill="1" applyBorder="1" applyAlignment="1">
      <alignment vertical="center" wrapText="1"/>
    </xf>
    <xf numFmtId="0" fontId="15" fillId="2" borderId="36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vertical="center" wrapText="1"/>
    </xf>
    <xf numFmtId="0" fontId="0" fillId="3" borderId="4" xfId="0" applyFill="1" applyBorder="1"/>
    <xf numFmtId="0" fontId="0" fillId="3" borderId="5" xfId="0" applyFill="1" applyBorder="1"/>
    <xf numFmtId="0" fontId="14" fillId="3" borderId="5" xfId="0" applyFont="1" applyFill="1" applyBorder="1"/>
    <xf numFmtId="0" fontId="5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wrapText="1"/>
    </xf>
    <xf numFmtId="0" fontId="14" fillId="3" borderId="31" xfId="0" applyFont="1" applyFill="1" applyBorder="1" applyAlignment="1">
      <alignment horizont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33" fillId="0" borderId="0" xfId="0" applyFont="1"/>
    <xf numFmtId="0" fontId="0" fillId="0" borderId="8" xfId="0" applyBorder="1"/>
    <xf numFmtId="0" fontId="0" fillId="0" borderId="1" xfId="0" applyBorder="1"/>
    <xf numFmtId="0" fontId="14" fillId="0" borderId="1" xfId="0" applyFont="1" applyBorder="1"/>
    <xf numFmtId="0" fontId="0" fillId="0" borderId="1" xfId="0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33" fillId="0" borderId="43" xfId="0" applyFont="1" applyBorder="1"/>
    <xf numFmtId="0" fontId="34" fillId="0" borderId="0" xfId="0" applyFont="1"/>
    <xf numFmtId="0" fontId="33" fillId="0" borderId="0" xfId="0" applyFont="1" applyAlignment="1">
      <alignment horizontal="center"/>
    </xf>
    <xf numFmtId="0" fontId="34" fillId="0" borderId="44" xfId="0" applyFont="1" applyBorder="1" applyAlignment="1">
      <alignment horizontal="center"/>
    </xf>
    <xf numFmtId="0" fontId="0" fillId="0" borderId="10" xfId="0" applyBorder="1"/>
    <xf numFmtId="0" fontId="14" fillId="0" borderId="20" xfId="0" applyFont="1" applyBorder="1"/>
    <xf numFmtId="0" fontId="0" fillId="0" borderId="20" xfId="0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/>
    </xf>
    <xf numFmtId="2" fontId="0" fillId="2" borderId="0" xfId="0" applyNumberFormat="1" applyFill="1"/>
    <xf numFmtId="0" fontId="14" fillId="2" borderId="27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vertical="center"/>
    </xf>
    <xf numFmtId="0" fontId="14" fillId="2" borderId="2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0" fontId="0" fillId="2" borderId="27" xfId="0" applyFill="1" applyBorder="1" applyAlignment="1">
      <alignment horizontal="left" vertical="center" wrapText="1" readingOrder="1"/>
    </xf>
    <xf numFmtId="0" fontId="0" fillId="2" borderId="32" xfId="0" applyFill="1" applyBorder="1" applyAlignment="1">
      <alignment horizontal="left" vertical="center" wrapText="1" readingOrder="1"/>
    </xf>
    <xf numFmtId="0" fontId="0" fillId="2" borderId="2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14" fillId="2" borderId="32" xfId="0" applyFont="1" applyFill="1" applyBorder="1" applyAlignment="1">
      <alignment vertical="center" wrapText="1"/>
    </xf>
    <xf numFmtId="0" fontId="0" fillId="2" borderId="32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0" fontId="10" fillId="2" borderId="29" xfId="0" applyFont="1" applyFill="1" applyBorder="1" applyAlignment="1">
      <alignment horizontal="left" wrapText="1"/>
    </xf>
    <xf numFmtId="0" fontId="0" fillId="2" borderId="25" xfId="0" applyFill="1" applyBorder="1" applyAlignment="1">
      <alignment horizontal="left" vertical="center" wrapText="1"/>
    </xf>
    <xf numFmtId="0" fontId="18" fillId="0" borderId="4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44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4" fillId="2" borderId="27" xfId="0" applyFont="1" applyFill="1" applyBorder="1" applyAlignment="1">
      <alignment horizontal="left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0" fillId="0" borderId="20" xfId="0" applyBorder="1"/>
    <xf numFmtId="0" fontId="0" fillId="0" borderId="19" xfId="0" applyBorder="1"/>
    <xf numFmtId="49" fontId="9" fillId="2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2" borderId="29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6" fillId="0" borderId="5" xfId="0" applyFont="1" applyBorder="1"/>
    <xf numFmtId="0" fontId="36" fillId="0" borderId="31" xfId="0" applyFont="1" applyBorder="1"/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2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14" fillId="2" borderId="0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41" xfId="0" applyFont="1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32" xfId="0" applyFill="1" applyBorder="1" applyAlignment="1">
      <alignment horizontal="left" wrapText="1"/>
    </xf>
    <xf numFmtId="0" fontId="10" fillId="2" borderId="46" xfId="0" applyFont="1" applyFill="1" applyBorder="1"/>
    <xf numFmtId="2" fontId="14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2" fontId="14" fillId="2" borderId="34" xfId="0" applyNumberFormat="1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left" vertical="center"/>
    </xf>
    <xf numFmtId="0" fontId="18" fillId="4" borderId="36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2" fontId="9" fillId="4" borderId="23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31" fillId="4" borderId="1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top" wrapText="1"/>
    </xf>
    <xf numFmtId="2" fontId="0" fillId="4" borderId="22" xfId="0" applyNumberForma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2" fontId="0" fillId="4" borderId="33" xfId="0" applyNumberFormat="1" applyFill="1" applyBorder="1" applyAlignment="1">
      <alignment horizontal="center" vertical="center"/>
    </xf>
    <xf numFmtId="2" fontId="14" fillId="4" borderId="23" xfId="0" applyNumberFormat="1" applyFont="1" applyFill="1" applyBorder="1" applyAlignment="1">
      <alignment horizontal="center" vertical="center"/>
    </xf>
    <xf numFmtId="2" fontId="0" fillId="4" borderId="34" xfId="0" applyNumberFormat="1" applyFill="1" applyBorder="1" applyAlignment="1">
      <alignment horizontal="center" vertical="center"/>
    </xf>
    <xf numFmtId="2" fontId="14" fillId="4" borderId="24" xfId="0" applyNumberFormat="1" applyFont="1" applyFill="1" applyBorder="1" applyAlignment="1">
      <alignment horizontal="center" vertical="center"/>
    </xf>
    <xf numFmtId="2" fontId="0" fillId="4" borderId="20" xfId="0" applyNumberForma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2" fontId="14" fillId="4" borderId="22" xfId="0" applyNumberFormat="1" applyFont="1" applyFill="1" applyBorder="1" applyAlignment="1">
      <alignment horizontal="center" vertical="center"/>
    </xf>
    <xf numFmtId="2" fontId="17" fillId="4" borderId="15" xfId="0" applyNumberFormat="1" applyFont="1" applyFill="1" applyBorder="1" applyAlignment="1">
      <alignment horizontal="center" vertical="center"/>
    </xf>
    <xf numFmtId="2" fontId="14" fillId="4" borderId="33" xfId="0" applyNumberFormat="1" applyFont="1" applyFill="1" applyBorder="1" applyAlignment="1">
      <alignment horizontal="center" vertical="center"/>
    </xf>
    <xf numFmtId="2" fontId="17" fillId="4" borderId="23" xfId="0" applyNumberFormat="1" applyFont="1" applyFill="1" applyBorder="1" applyAlignment="1">
      <alignment horizontal="center" vertical="center"/>
    </xf>
    <xf numFmtId="2" fontId="17" fillId="4" borderId="17" xfId="0" applyNumberFormat="1" applyFont="1" applyFill="1" applyBorder="1" applyAlignment="1">
      <alignment horizontal="center" vertical="center"/>
    </xf>
    <xf numFmtId="2" fontId="14" fillId="4" borderId="34" xfId="0" applyNumberFormat="1" applyFont="1" applyFill="1" applyBorder="1" applyAlignment="1">
      <alignment horizontal="center" vertical="center"/>
    </xf>
    <xf numFmtId="2" fontId="17" fillId="4" borderId="24" xfId="0" applyNumberFormat="1" applyFont="1" applyFill="1" applyBorder="1" applyAlignment="1">
      <alignment horizontal="center" vertical="center"/>
    </xf>
    <xf numFmtId="2" fontId="14" fillId="4" borderId="10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2" fontId="17" fillId="4" borderId="31" xfId="0" applyNumberFormat="1" applyFont="1" applyFill="1" applyBorder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 wrapText="1"/>
    </xf>
    <xf numFmtId="2" fontId="17" fillId="4" borderId="23" xfId="0" applyNumberFormat="1" applyFont="1" applyFill="1" applyBorder="1" applyAlignment="1">
      <alignment horizontal="center" vertical="center" wrapText="1"/>
    </xf>
    <xf numFmtId="2" fontId="14" fillId="4" borderId="9" xfId="0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37" xfId="0" applyNumberFormat="1" applyFont="1" applyFill="1" applyBorder="1" applyAlignment="1">
      <alignment horizontal="center" vertical="center"/>
    </xf>
    <xf numFmtId="2" fontId="14" fillId="4" borderId="3" xfId="0" applyNumberFormat="1" applyFont="1" applyFill="1" applyBorder="1" applyAlignment="1">
      <alignment horizontal="center" vertical="center"/>
    </xf>
    <xf numFmtId="2" fontId="14" fillId="4" borderId="42" xfId="0" applyNumberFormat="1" applyFont="1" applyFill="1" applyBorder="1" applyAlignment="1">
      <alignment horizontal="center" vertical="center"/>
    </xf>
    <xf numFmtId="2" fontId="14" fillId="4" borderId="11" xfId="0" applyNumberFormat="1" applyFont="1" applyFill="1" applyBorder="1" applyAlignment="1">
      <alignment horizontal="center" vertical="center"/>
    </xf>
    <xf numFmtId="2" fontId="17" fillId="4" borderId="12" xfId="0" applyNumberFormat="1" applyFont="1" applyFill="1" applyBorder="1" applyAlignment="1">
      <alignment horizontal="center" vertical="center"/>
    </xf>
    <xf numFmtId="2" fontId="17" fillId="4" borderId="3" xfId="0" applyNumberFormat="1" applyFont="1" applyFill="1" applyBorder="1" applyAlignment="1">
      <alignment horizontal="center" vertical="center"/>
    </xf>
    <xf numFmtId="2" fontId="17" fillId="4" borderId="11" xfId="0" applyNumberFormat="1" applyFont="1" applyFill="1" applyBorder="1" applyAlignment="1">
      <alignment horizontal="center" vertical="center"/>
    </xf>
    <xf numFmtId="2" fontId="14" fillId="4" borderId="36" xfId="0" applyNumberFormat="1" applyFont="1" applyFill="1" applyBorder="1" applyAlignment="1">
      <alignment horizontal="center" vertical="center"/>
    </xf>
    <xf numFmtId="2" fontId="17" fillId="4" borderId="4" xfId="0" applyNumberFormat="1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vertical="center"/>
    </xf>
    <xf numFmtId="2" fontId="26" fillId="4" borderId="20" xfId="0" applyNumberFormat="1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/>
    </xf>
    <xf numFmtId="2" fontId="26" fillId="4" borderId="19" xfId="0" applyNumberFormat="1" applyFont="1" applyFill="1" applyBorder="1" applyAlignment="1">
      <alignment horizontal="center"/>
    </xf>
    <xf numFmtId="0" fontId="9" fillId="4" borderId="43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2" fontId="9" fillId="4" borderId="45" xfId="0" applyNumberFormat="1" applyFont="1" applyFill="1" applyBorder="1" applyAlignment="1">
      <alignment horizontal="center"/>
    </xf>
    <xf numFmtId="2" fontId="9" fillId="4" borderId="6" xfId="0" applyNumberFormat="1" applyFon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4" xfId="0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 vertical="top"/>
    </xf>
    <xf numFmtId="0" fontId="17" fillId="5" borderId="7" xfId="0" applyFont="1" applyFill="1" applyBorder="1" applyAlignment="1">
      <alignment horizontal="center" vertical="top"/>
    </xf>
    <xf numFmtId="0" fontId="23" fillId="5" borderId="4" xfId="0" applyFont="1" applyFill="1" applyBorder="1" applyAlignment="1">
      <alignment horizontal="center" wrapText="1"/>
    </xf>
    <xf numFmtId="0" fontId="0" fillId="2" borderId="38" xfId="0" applyFill="1" applyBorder="1" applyAlignment="1">
      <alignment horizontal="left" vertical="center" wrapText="1"/>
    </xf>
    <xf numFmtId="0" fontId="0" fillId="2" borderId="41" xfId="0" applyFill="1" applyBorder="1" applyAlignment="1">
      <alignment vertical="center"/>
    </xf>
    <xf numFmtId="0" fontId="30" fillId="5" borderId="4" xfId="0" applyFont="1" applyFill="1" applyBorder="1" applyAlignment="1">
      <alignment horizontal="left" wrapText="1"/>
    </xf>
    <xf numFmtId="0" fontId="30" fillId="5" borderId="31" xfId="0" applyFont="1" applyFill="1" applyBorder="1" applyAlignment="1">
      <alignment horizontal="left" wrapText="1"/>
    </xf>
    <xf numFmtId="0" fontId="20" fillId="2" borderId="43" xfId="0" applyFont="1" applyFill="1" applyBorder="1" applyAlignment="1">
      <alignment horizontal="left" vertical="center" wrapText="1"/>
    </xf>
    <xf numFmtId="0" fontId="20" fillId="0" borderId="44" xfId="0" applyFont="1" applyBorder="1" applyAlignment="1">
      <alignment vertical="center"/>
    </xf>
    <xf numFmtId="2" fontId="14" fillId="4" borderId="0" xfId="0" applyNumberFormat="1" applyFont="1" applyFill="1" applyBorder="1" applyAlignment="1">
      <alignment horizontal="center" vertical="center"/>
    </xf>
    <xf numFmtId="2" fontId="14" fillId="4" borderId="45" xfId="0" applyNumberFormat="1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2" fontId="14" fillId="4" borderId="43" xfId="0" applyNumberFormat="1" applyFont="1" applyFill="1" applyBorder="1" applyAlignment="1">
      <alignment horizontal="center" vertical="center"/>
    </xf>
    <xf numFmtId="2" fontId="17" fillId="4" borderId="44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vertical="center" wrapText="1"/>
    </xf>
    <xf numFmtId="0" fontId="14" fillId="2" borderId="47" xfId="0" applyFont="1" applyFill="1" applyBorder="1" applyAlignment="1">
      <alignment horizontal="left" vertical="center" wrapText="1"/>
    </xf>
    <xf numFmtId="0" fontId="14" fillId="2" borderId="48" xfId="0" applyFont="1" applyFill="1" applyBorder="1" applyAlignment="1">
      <alignment vertical="center" wrapText="1"/>
    </xf>
    <xf numFmtId="2" fontId="14" fillId="4" borderId="49" xfId="0" applyNumberFormat="1" applyFont="1" applyFill="1" applyBorder="1" applyAlignment="1">
      <alignment horizontal="center" vertical="center"/>
    </xf>
    <xf numFmtId="2" fontId="14" fillId="4" borderId="50" xfId="0" applyNumberFormat="1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2" fontId="14" fillId="4" borderId="35" xfId="0" applyNumberFormat="1" applyFont="1" applyFill="1" applyBorder="1" applyAlignment="1">
      <alignment horizontal="center" vertical="center"/>
    </xf>
    <xf numFmtId="2" fontId="17" fillId="4" borderId="50" xfId="0" applyNumberFormat="1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vertical="center" wrapText="1"/>
    </xf>
    <xf numFmtId="0" fontId="30" fillId="5" borderId="4" xfId="0" applyFont="1" applyFill="1" applyBorder="1" applyAlignment="1">
      <alignment horizontal="left" vertical="center" wrapText="1"/>
    </xf>
    <xf numFmtId="2" fontId="14" fillId="2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/>
    </xf>
    <xf numFmtId="0" fontId="30" fillId="5" borderId="31" xfId="0" applyFont="1" applyFill="1" applyBorder="1"/>
    <xf numFmtId="0" fontId="30" fillId="5" borderId="31" xfId="0" applyFont="1" applyFill="1" applyBorder="1" applyAlignment="1">
      <alignment vertical="center"/>
    </xf>
    <xf numFmtId="0" fontId="17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left" wrapText="1"/>
    </xf>
    <xf numFmtId="0" fontId="17" fillId="2" borderId="21" xfId="0" applyFont="1" applyFill="1" applyBorder="1" applyAlignment="1">
      <alignment horizontal="left" wrapText="1"/>
    </xf>
    <xf numFmtId="0" fontId="17" fillId="2" borderId="27" xfId="0" applyFont="1" applyFill="1" applyBorder="1" applyAlignment="1">
      <alignment horizontal="left" wrapText="1"/>
    </xf>
    <xf numFmtId="0" fontId="5" fillId="2" borderId="32" xfId="0" applyFont="1" applyFill="1" applyBorder="1" applyAlignment="1">
      <alignment horizontal="left" wrapText="1"/>
    </xf>
    <xf numFmtId="0" fontId="26" fillId="4" borderId="5" xfId="0" applyFont="1" applyFill="1" applyBorder="1" applyAlignment="1">
      <alignment horizontal="left" vertical="center" wrapText="1"/>
    </xf>
    <xf numFmtId="0" fontId="17" fillId="5" borderId="39" xfId="0" applyFont="1" applyFill="1" applyBorder="1" applyAlignment="1">
      <alignment horizontal="left" vertical="center" wrapText="1"/>
    </xf>
    <xf numFmtId="0" fontId="17" fillId="5" borderId="40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DEFDD7"/>
      <color rgb="FFFBB7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9"/>
  <sheetViews>
    <sheetView tabSelected="1" zoomScale="85" zoomScaleNormal="85" workbookViewId="0">
      <selection sqref="A1:I1"/>
    </sheetView>
  </sheetViews>
  <sheetFormatPr defaultRowHeight="15" x14ac:dyDescent="0.25"/>
  <cols>
    <col min="1" max="1" width="17" customWidth="1"/>
    <col min="2" max="2" width="69.42578125" customWidth="1"/>
    <col min="3" max="3" width="16.140625" customWidth="1"/>
    <col min="4" max="4" width="20.5703125" customWidth="1"/>
    <col min="5" max="5" width="15.28515625" style="25" customWidth="1"/>
    <col min="6" max="6" width="21.42578125" customWidth="1"/>
    <col min="7" max="7" width="13.140625" customWidth="1"/>
    <col min="8" max="8" width="15.42578125" style="1" customWidth="1"/>
    <col min="9" max="9" width="37.7109375" style="28" bestFit="1" customWidth="1"/>
    <col min="11" max="12" width="0" hidden="1" customWidth="1"/>
    <col min="13" max="13" width="9.140625" hidden="1" customWidth="1"/>
    <col min="14" max="14" width="33.140625" hidden="1" customWidth="1"/>
    <col min="15" max="15" width="66.42578125" hidden="1" customWidth="1"/>
    <col min="16" max="31" width="0" hidden="1" customWidth="1"/>
  </cols>
  <sheetData>
    <row r="1" spans="1:15" ht="35.25" customHeight="1" thickBot="1" x14ac:dyDescent="0.55000000000000004">
      <c r="A1" s="145" t="s">
        <v>124</v>
      </c>
      <c r="B1" s="146"/>
      <c r="C1" s="146"/>
      <c r="D1" s="147"/>
      <c r="E1" s="147"/>
      <c r="F1" s="147"/>
      <c r="G1" s="147"/>
      <c r="H1" s="147"/>
      <c r="I1" s="148"/>
    </row>
    <row r="2" spans="1:15" ht="38.25" customHeight="1" x14ac:dyDescent="0.25">
      <c r="A2" s="120" t="s">
        <v>104</v>
      </c>
      <c r="B2" s="121"/>
      <c r="C2" s="121"/>
      <c r="D2" s="121"/>
      <c r="E2" s="121"/>
      <c r="F2" s="121"/>
      <c r="G2" s="121"/>
      <c r="H2" s="121"/>
      <c r="I2" s="122"/>
      <c r="N2" t="s">
        <v>80</v>
      </c>
    </row>
    <row r="3" spans="1:15" ht="23.25" customHeight="1" thickBot="1" x14ac:dyDescent="0.3">
      <c r="A3" s="123" t="s">
        <v>0</v>
      </c>
      <c r="B3" s="124"/>
      <c r="C3" s="124"/>
      <c r="D3" s="124"/>
      <c r="E3" s="124"/>
      <c r="F3" s="124"/>
      <c r="G3" s="124"/>
      <c r="H3" s="124"/>
      <c r="I3" s="125"/>
      <c r="N3" t="s">
        <v>57</v>
      </c>
    </row>
    <row r="4" spans="1:15" ht="18.75" x14ac:dyDescent="0.3">
      <c r="A4" s="169" t="s">
        <v>1</v>
      </c>
      <c r="B4" s="31"/>
      <c r="C4" s="172" t="s">
        <v>2</v>
      </c>
      <c r="D4" s="36"/>
      <c r="E4" s="176" t="s">
        <v>3</v>
      </c>
      <c r="F4" s="134"/>
      <c r="G4" s="135"/>
      <c r="H4" s="179" t="s">
        <v>4</v>
      </c>
      <c r="I4" s="26"/>
      <c r="N4" t="s">
        <v>58</v>
      </c>
    </row>
    <row r="5" spans="1:15" ht="18.75" x14ac:dyDescent="0.3">
      <c r="A5" s="170" t="s">
        <v>125</v>
      </c>
      <c r="B5" s="32"/>
      <c r="C5" s="173" t="s">
        <v>5</v>
      </c>
      <c r="D5" s="35"/>
      <c r="E5" s="177" t="s">
        <v>6</v>
      </c>
      <c r="F5" s="136"/>
      <c r="G5" s="137"/>
      <c r="H5" s="180"/>
      <c r="I5" s="27"/>
    </row>
    <row r="6" spans="1:15" ht="19.5" thickBot="1" x14ac:dyDescent="0.35">
      <c r="A6" s="171" t="s">
        <v>7</v>
      </c>
      <c r="B6" s="33"/>
      <c r="C6" s="174" t="s">
        <v>8</v>
      </c>
      <c r="D6" s="34"/>
      <c r="E6" s="177" t="s">
        <v>9</v>
      </c>
      <c r="F6" s="136"/>
      <c r="G6" s="137"/>
      <c r="H6" s="181" t="s">
        <v>10</v>
      </c>
      <c r="I6" s="30"/>
    </row>
    <row r="7" spans="1:15" ht="19.5" thickBot="1" x14ac:dyDescent="0.35">
      <c r="A7" s="183" t="s">
        <v>11</v>
      </c>
      <c r="B7" s="184"/>
      <c r="C7" s="175" t="s">
        <v>12</v>
      </c>
      <c r="D7" s="23"/>
      <c r="E7" s="178" t="s">
        <v>13</v>
      </c>
      <c r="F7" s="138"/>
      <c r="G7" s="139"/>
      <c r="H7" s="182" t="s">
        <v>14</v>
      </c>
      <c r="I7" s="29"/>
    </row>
    <row r="8" spans="1:15" ht="20.25" customHeight="1" thickBot="1" x14ac:dyDescent="0.35">
      <c r="A8" s="130" t="s">
        <v>126</v>
      </c>
      <c r="B8" s="131"/>
      <c r="C8" s="131"/>
      <c r="D8" s="131"/>
      <c r="E8" s="131"/>
      <c r="F8" s="132"/>
      <c r="G8" s="132"/>
      <c r="H8" s="132"/>
      <c r="I8" s="133"/>
    </row>
    <row r="9" spans="1:15" ht="8.25" customHeight="1" thickBot="1" x14ac:dyDescent="0.3">
      <c r="A9" s="65"/>
      <c r="B9" s="66"/>
      <c r="C9" s="66"/>
      <c r="D9" s="66"/>
      <c r="E9" s="67"/>
      <c r="F9" s="68"/>
      <c r="G9" s="68"/>
      <c r="H9" s="69"/>
      <c r="I9" s="70"/>
    </row>
    <row r="10" spans="1:15" ht="24" customHeight="1" thickBot="1" x14ac:dyDescent="0.3">
      <c r="A10" s="126" t="s">
        <v>15</v>
      </c>
      <c r="B10" s="127"/>
      <c r="C10" s="127"/>
      <c r="D10" s="127"/>
      <c r="E10" s="127"/>
      <c r="F10" s="127"/>
      <c r="G10" s="128"/>
      <c r="H10" s="127"/>
      <c r="I10" s="129"/>
    </row>
    <row r="11" spans="1:15" x14ac:dyDescent="0.25">
      <c r="A11" s="185" t="s">
        <v>16</v>
      </c>
      <c r="B11" s="186"/>
      <c r="C11" s="187" t="s">
        <v>17</v>
      </c>
      <c r="D11" s="188" t="s">
        <v>18</v>
      </c>
      <c r="E11" s="250" t="s">
        <v>19</v>
      </c>
      <c r="F11" s="193" t="s">
        <v>20</v>
      </c>
      <c r="G11" s="194" t="s">
        <v>84</v>
      </c>
      <c r="H11" s="195" t="s">
        <v>21</v>
      </c>
      <c r="I11" s="117" t="s">
        <v>22</v>
      </c>
      <c r="M11" s="22"/>
      <c r="O11" s="3"/>
    </row>
    <row r="12" spans="1:15" ht="30.75" customHeight="1" thickBot="1" x14ac:dyDescent="0.3">
      <c r="A12" s="189"/>
      <c r="B12" s="190"/>
      <c r="C12" s="191"/>
      <c r="D12" s="192"/>
      <c r="E12" s="251" t="s">
        <v>23</v>
      </c>
      <c r="F12" s="196"/>
      <c r="G12" s="197"/>
      <c r="H12" s="198"/>
      <c r="I12" s="118"/>
      <c r="O12" s="3"/>
    </row>
    <row r="13" spans="1:15" s="45" customFormat="1" ht="19.5" customHeight="1" thickBot="1" x14ac:dyDescent="0.3">
      <c r="A13" s="273" t="s">
        <v>24</v>
      </c>
      <c r="B13" s="281"/>
      <c r="C13" s="39"/>
      <c r="D13" s="40"/>
      <c r="E13" s="41"/>
      <c r="F13" s="42"/>
      <c r="G13" s="42"/>
      <c r="H13" s="43"/>
      <c r="I13" s="44"/>
    </row>
    <row r="14" spans="1:15" s="4" customFormat="1" ht="15" customHeight="1" thickBot="1" x14ac:dyDescent="0.3">
      <c r="A14" s="252" t="s">
        <v>67</v>
      </c>
      <c r="B14" s="283" t="s">
        <v>55</v>
      </c>
      <c r="C14" s="7"/>
      <c r="D14" s="8"/>
      <c r="E14" s="24"/>
      <c r="F14" s="9"/>
      <c r="G14" s="9"/>
      <c r="H14" s="10"/>
      <c r="I14" s="282" t="s">
        <v>56</v>
      </c>
      <c r="O14" s="5"/>
    </row>
    <row r="15" spans="1:15" s="4" customFormat="1" ht="15" customHeight="1" x14ac:dyDescent="0.25">
      <c r="A15" s="77" t="s">
        <v>68</v>
      </c>
      <c r="B15" s="154" t="s">
        <v>83</v>
      </c>
      <c r="C15" s="199">
        <f>(D15/121)*100</f>
        <v>82.644628099173559</v>
      </c>
      <c r="D15" s="200">
        <v>100</v>
      </c>
      <c r="E15" s="19"/>
      <c r="F15" s="207">
        <f>C15*E15</f>
        <v>0</v>
      </c>
      <c r="G15" s="200">
        <f>H15-F15</f>
        <v>0</v>
      </c>
      <c r="H15" s="208">
        <f>D15*E15</f>
        <v>0</v>
      </c>
      <c r="I15" s="12"/>
      <c r="O15" s="5"/>
    </row>
    <row r="16" spans="1:15" s="48" customFormat="1" ht="15" customHeight="1" x14ac:dyDescent="0.25">
      <c r="A16" s="78" t="s">
        <v>69</v>
      </c>
      <c r="B16" s="155" t="s">
        <v>82</v>
      </c>
      <c r="C16" s="201">
        <f t="shared" ref="C16:C28" si="0">(D16/121)*100</f>
        <v>20.66115702479339</v>
      </c>
      <c r="D16" s="202">
        <v>25</v>
      </c>
      <c r="E16" s="71"/>
      <c r="F16" s="209">
        <f t="shared" ref="F16:F29" si="1">C16*E16</f>
        <v>0</v>
      </c>
      <c r="G16" s="202">
        <f t="shared" ref="G16:G30" si="2">H16-F16</f>
        <v>0</v>
      </c>
      <c r="H16" s="210">
        <f t="shared" ref="H16:H84" si="3">D16*E16</f>
        <v>0</v>
      </c>
      <c r="I16" s="47"/>
      <c r="O16" s="49"/>
    </row>
    <row r="17" spans="1:15" s="48" customFormat="1" ht="15" customHeight="1" x14ac:dyDescent="0.25">
      <c r="A17" s="78" t="s">
        <v>70</v>
      </c>
      <c r="B17" s="155" t="s">
        <v>25</v>
      </c>
      <c r="C17" s="201">
        <f t="shared" si="0"/>
        <v>3.3057851239669422</v>
      </c>
      <c r="D17" s="202">
        <v>4</v>
      </c>
      <c r="E17" s="71"/>
      <c r="F17" s="209">
        <f t="shared" si="1"/>
        <v>0</v>
      </c>
      <c r="G17" s="202">
        <f t="shared" si="2"/>
        <v>0</v>
      </c>
      <c r="H17" s="210">
        <f t="shared" si="3"/>
        <v>0</v>
      </c>
      <c r="I17" s="47"/>
    </row>
    <row r="18" spans="1:15" s="50" customFormat="1" ht="15" customHeight="1" x14ac:dyDescent="0.25">
      <c r="A18" s="78" t="s">
        <v>71</v>
      </c>
      <c r="B18" s="155" t="s">
        <v>26</v>
      </c>
      <c r="C18" s="201">
        <f>(D18/112)*100</f>
        <v>25</v>
      </c>
      <c r="D18" s="202">
        <v>28</v>
      </c>
      <c r="E18" s="71"/>
      <c r="F18" s="209">
        <f t="shared" si="1"/>
        <v>0</v>
      </c>
      <c r="G18" s="202">
        <f t="shared" si="2"/>
        <v>0</v>
      </c>
      <c r="H18" s="210">
        <f t="shared" si="3"/>
        <v>0</v>
      </c>
      <c r="I18" s="47"/>
    </row>
    <row r="19" spans="1:15" s="48" customFormat="1" ht="15" customHeight="1" x14ac:dyDescent="0.25">
      <c r="A19" s="78" t="s">
        <v>72</v>
      </c>
      <c r="B19" s="155" t="s">
        <v>121</v>
      </c>
      <c r="C19" s="201">
        <f t="shared" si="0"/>
        <v>9.9173553719008272</v>
      </c>
      <c r="D19" s="202">
        <v>12</v>
      </c>
      <c r="E19" s="71"/>
      <c r="F19" s="209">
        <f t="shared" si="1"/>
        <v>0</v>
      </c>
      <c r="G19" s="202">
        <f t="shared" si="2"/>
        <v>0</v>
      </c>
      <c r="H19" s="210">
        <f t="shared" si="3"/>
        <v>0</v>
      </c>
      <c r="I19" s="47"/>
    </row>
    <row r="20" spans="1:15" s="50" customFormat="1" ht="20.45" customHeight="1" x14ac:dyDescent="0.25">
      <c r="A20" s="46" t="s">
        <v>80</v>
      </c>
      <c r="B20" s="155" t="s">
        <v>59</v>
      </c>
      <c r="C20" s="201">
        <f t="shared" si="0"/>
        <v>14.87603305785124</v>
      </c>
      <c r="D20" s="202">
        <v>18</v>
      </c>
      <c r="E20" s="71"/>
      <c r="F20" s="209">
        <f t="shared" si="1"/>
        <v>0</v>
      </c>
      <c r="G20" s="202">
        <f t="shared" si="2"/>
        <v>0</v>
      </c>
      <c r="H20" s="210">
        <f t="shared" si="3"/>
        <v>0</v>
      </c>
      <c r="I20" s="47"/>
    </row>
    <row r="21" spans="1:15" s="48" customFormat="1" ht="18.600000000000001" customHeight="1" x14ac:dyDescent="0.25">
      <c r="A21" s="46" t="s">
        <v>80</v>
      </c>
      <c r="B21" s="155" t="s">
        <v>60</v>
      </c>
      <c r="C21" s="201">
        <f t="shared" si="0"/>
        <v>28.925619834710741</v>
      </c>
      <c r="D21" s="202">
        <v>35</v>
      </c>
      <c r="E21" s="71"/>
      <c r="F21" s="209">
        <f t="shared" si="1"/>
        <v>0</v>
      </c>
      <c r="G21" s="202">
        <f t="shared" si="2"/>
        <v>0</v>
      </c>
      <c r="H21" s="210">
        <f t="shared" si="3"/>
        <v>0</v>
      </c>
      <c r="I21" s="47"/>
    </row>
    <row r="22" spans="1:15" s="48" customFormat="1" ht="15" customHeight="1" x14ac:dyDescent="0.25">
      <c r="A22" s="78" t="s">
        <v>58</v>
      </c>
      <c r="B22" s="155" t="s">
        <v>61</v>
      </c>
      <c r="C22" s="201">
        <f t="shared" si="0"/>
        <v>20.66115702479339</v>
      </c>
      <c r="D22" s="202">
        <v>25</v>
      </c>
      <c r="E22" s="71"/>
      <c r="F22" s="209">
        <f t="shared" si="1"/>
        <v>0</v>
      </c>
      <c r="G22" s="202">
        <f t="shared" si="2"/>
        <v>0</v>
      </c>
      <c r="H22" s="210">
        <f t="shared" si="3"/>
        <v>0</v>
      </c>
      <c r="I22" s="47"/>
    </row>
    <row r="23" spans="1:15" s="48" customFormat="1" ht="15" customHeight="1" x14ac:dyDescent="0.25">
      <c r="A23" s="46" t="s">
        <v>80</v>
      </c>
      <c r="B23" s="155" t="s">
        <v>62</v>
      </c>
      <c r="C23" s="201">
        <f t="shared" si="0"/>
        <v>28.925619834710741</v>
      </c>
      <c r="D23" s="202">
        <v>35</v>
      </c>
      <c r="E23" s="71"/>
      <c r="F23" s="209">
        <f t="shared" si="1"/>
        <v>0</v>
      </c>
      <c r="G23" s="202">
        <f t="shared" si="2"/>
        <v>0</v>
      </c>
      <c r="H23" s="210">
        <f t="shared" si="3"/>
        <v>0</v>
      </c>
      <c r="I23" s="47"/>
    </row>
    <row r="24" spans="1:15" s="50" customFormat="1" ht="15" customHeight="1" x14ac:dyDescent="0.25">
      <c r="A24" s="78" t="s">
        <v>57</v>
      </c>
      <c r="B24" s="155" t="s">
        <v>63</v>
      </c>
      <c r="C24" s="201">
        <f t="shared" si="0"/>
        <v>24.793388429752067</v>
      </c>
      <c r="D24" s="202">
        <v>30</v>
      </c>
      <c r="E24" s="71"/>
      <c r="F24" s="209">
        <f t="shared" si="1"/>
        <v>0</v>
      </c>
      <c r="G24" s="202">
        <f t="shared" si="2"/>
        <v>0</v>
      </c>
      <c r="H24" s="210">
        <f t="shared" si="3"/>
        <v>0</v>
      </c>
      <c r="I24" s="47"/>
      <c r="N24" s="149"/>
      <c r="O24" s="150"/>
    </row>
    <row r="25" spans="1:15" s="48" customFormat="1" ht="15" customHeight="1" x14ac:dyDescent="0.25">
      <c r="A25" s="78" t="s">
        <v>58</v>
      </c>
      <c r="B25" s="155" t="s">
        <v>64</v>
      </c>
      <c r="C25" s="201">
        <f t="shared" si="0"/>
        <v>47.933884297520663</v>
      </c>
      <c r="D25" s="202">
        <v>58</v>
      </c>
      <c r="E25" s="71"/>
      <c r="F25" s="209">
        <f t="shared" si="1"/>
        <v>0</v>
      </c>
      <c r="G25" s="202">
        <f t="shared" si="2"/>
        <v>0</v>
      </c>
      <c r="H25" s="210">
        <f t="shared" si="3"/>
        <v>0</v>
      </c>
      <c r="I25" s="47"/>
    </row>
    <row r="26" spans="1:15" s="48" customFormat="1" ht="20.45" customHeight="1" x14ac:dyDescent="0.25">
      <c r="A26" s="46" t="s">
        <v>80</v>
      </c>
      <c r="B26" s="155" t="s">
        <v>65</v>
      </c>
      <c r="C26" s="201">
        <f t="shared" si="0"/>
        <v>26.446280991735538</v>
      </c>
      <c r="D26" s="202">
        <v>32</v>
      </c>
      <c r="E26" s="71"/>
      <c r="F26" s="209">
        <f t="shared" si="1"/>
        <v>0</v>
      </c>
      <c r="G26" s="202">
        <f t="shared" si="2"/>
        <v>0</v>
      </c>
      <c r="H26" s="210">
        <f t="shared" si="3"/>
        <v>0</v>
      </c>
      <c r="I26" s="47"/>
    </row>
    <row r="27" spans="1:15" s="48" customFormat="1" ht="15.75" customHeight="1" x14ac:dyDescent="0.25">
      <c r="A27" s="46" t="s">
        <v>80</v>
      </c>
      <c r="B27" s="156" t="s">
        <v>66</v>
      </c>
      <c r="C27" s="201">
        <f t="shared" si="0"/>
        <v>26.446280991735538</v>
      </c>
      <c r="D27" s="202">
        <v>32</v>
      </c>
      <c r="E27" s="21"/>
      <c r="F27" s="209">
        <f t="shared" si="1"/>
        <v>0</v>
      </c>
      <c r="G27" s="202">
        <f t="shared" si="2"/>
        <v>0</v>
      </c>
      <c r="H27" s="211">
        <f t="shared" si="3"/>
        <v>0</v>
      </c>
      <c r="I27" s="51"/>
    </row>
    <row r="28" spans="1:15" s="48" customFormat="1" ht="15.75" customHeight="1" x14ac:dyDescent="0.25">
      <c r="A28" s="46" t="s">
        <v>80</v>
      </c>
      <c r="B28" s="156" t="s">
        <v>73</v>
      </c>
      <c r="C28" s="201">
        <f t="shared" si="0"/>
        <v>23.140495867768596</v>
      </c>
      <c r="D28" s="202">
        <v>28</v>
      </c>
      <c r="E28" s="21"/>
      <c r="F28" s="209">
        <f t="shared" si="1"/>
        <v>0</v>
      </c>
      <c r="G28" s="202">
        <f t="shared" si="2"/>
        <v>0</v>
      </c>
      <c r="H28" s="211">
        <f t="shared" si="3"/>
        <v>0</v>
      </c>
      <c r="I28" s="51"/>
    </row>
    <row r="29" spans="1:15" s="4" customFormat="1" ht="15" customHeight="1" thickBot="1" x14ac:dyDescent="0.3">
      <c r="A29" s="79" t="s">
        <v>76</v>
      </c>
      <c r="B29" s="157" t="s">
        <v>75</v>
      </c>
      <c r="C29" s="203">
        <f>(D29/121)*100</f>
        <v>28.925619834710741</v>
      </c>
      <c r="D29" s="204">
        <v>35</v>
      </c>
      <c r="E29" s="72"/>
      <c r="F29" s="212">
        <f t="shared" si="1"/>
        <v>0</v>
      </c>
      <c r="G29" s="204">
        <f t="shared" si="2"/>
        <v>0</v>
      </c>
      <c r="H29" s="213">
        <f t="shared" si="3"/>
        <v>0</v>
      </c>
      <c r="I29" s="13"/>
    </row>
    <row r="30" spans="1:15" s="2" customFormat="1" ht="51" customHeight="1" thickBot="1" x14ac:dyDescent="0.3">
      <c r="A30" s="99" t="s">
        <v>74</v>
      </c>
      <c r="B30" s="100"/>
      <c r="C30" s="205">
        <f>(D30/121)*100</f>
        <v>4.9586776859504136</v>
      </c>
      <c r="D30" s="206">
        <v>6</v>
      </c>
      <c r="E30" s="37"/>
      <c r="F30" s="214">
        <f t="shared" ref="F30:F95" si="4">C30*E30</f>
        <v>0</v>
      </c>
      <c r="G30" s="215">
        <f t="shared" si="2"/>
        <v>0</v>
      </c>
      <c r="H30" s="216">
        <f t="shared" si="3"/>
        <v>0</v>
      </c>
      <c r="I30" s="38" t="s">
        <v>27</v>
      </c>
    </row>
    <row r="31" spans="1:15" s="6" customFormat="1" ht="15" customHeight="1" thickBot="1" x14ac:dyDescent="0.3">
      <c r="A31" s="257" t="s">
        <v>77</v>
      </c>
      <c r="B31" s="258"/>
      <c r="C31" s="259">
        <f>(D31/121)*100</f>
        <v>4.1322314049586781</v>
      </c>
      <c r="D31" s="260">
        <v>5</v>
      </c>
      <c r="E31" s="261"/>
      <c r="F31" s="262">
        <f t="shared" si="4"/>
        <v>0</v>
      </c>
      <c r="G31" s="260">
        <f>H31-F31</f>
        <v>0</v>
      </c>
      <c r="H31" s="263">
        <f t="shared" si="3"/>
        <v>0</v>
      </c>
      <c r="I31" s="264"/>
    </row>
    <row r="32" spans="1:15" s="279" customFormat="1" ht="15" customHeight="1" thickBot="1" x14ac:dyDescent="0.3">
      <c r="A32" s="273" t="s">
        <v>28</v>
      </c>
      <c r="B32" s="280"/>
      <c r="C32" s="274"/>
      <c r="D32" s="274"/>
      <c r="E32" s="275"/>
      <c r="F32" s="276"/>
      <c r="G32" s="276"/>
      <c r="H32" s="277"/>
      <c r="I32" s="278"/>
    </row>
    <row r="33" spans="1:9" s="48" customFormat="1" ht="17.25" customHeight="1" x14ac:dyDescent="0.25">
      <c r="A33" s="265" t="s">
        <v>108</v>
      </c>
      <c r="B33" s="266"/>
      <c r="C33" s="267">
        <f>(D33/112)*100</f>
        <v>28.571428571428569</v>
      </c>
      <c r="D33" s="268">
        <v>32</v>
      </c>
      <c r="E33" s="269"/>
      <c r="F33" s="270">
        <f t="shared" si="4"/>
        <v>0</v>
      </c>
      <c r="G33" s="267">
        <f>H33-F33</f>
        <v>0</v>
      </c>
      <c r="H33" s="271">
        <f t="shared" si="3"/>
        <v>0</v>
      </c>
      <c r="I33" s="272"/>
    </row>
    <row r="34" spans="1:9" s="48" customFormat="1" ht="17.25" customHeight="1" x14ac:dyDescent="0.25">
      <c r="A34" s="96" t="s">
        <v>109</v>
      </c>
      <c r="B34" s="105"/>
      <c r="C34" s="209">
        <f t="shared" ref="C34:C55" si="5">(D34/112)*100</f>
        <v>29.464285714285715</v>
      </c>
      <c r="D34" s="202">
        <v>33</v>
      </c>
      <c r="E34" s="74"/>
      <c r="F34" s="218">
        <f t="shared" si="4"/>
        <v>0</v>
      </c>
      <c r="G34" s="209">
        <f t="shared" ref="G34:G55" si="6">H34-F34</f>
        <v>0</v>
      </c>
      <c r="H34" s="210">
        <f t="shared" si="3"/>
        <v>0</v>
      </c>
      <c r="I34" s="47"/>
    </row>
    <row r="35" spans="1:9" s="48" customFormat="1" ht="17.25" customHeight="1" x14ac:dyDescent="0.25">
      <c r="A35" s="96" t="s">
        <v>110</v>
      </c>
      <c r="B35" s="105"/>
      <c r="C35" s="209">
        <f t="shared" si="5"/>
        <v>29.464285714285715</v>
      </c>
      <c r="D35" s="202">
        <v>33</v>
      </c>
      <c r="E35" s="74"/>
      <c r="F35" s="218">
        <f t="shared" si="4"/>
        <v>0</v>
      </c>
      <c r="G35" s="209">
        <f t="shared" si="6"/>
        <v>0</v>
      </c>
      <c r="H35" s="210">
        <f t="shared" si="3"/>
        <v>0</v>
      </c>
      <c r="I35" s="47"/>
    </row>
    <row r="36" spans="1:9" s="48" customFormat="1" ht="17.25" customHeight="1" x14ac:dyDescent="0.25">
      <c r="A36" s="96" t="s">
        <v>111</v>
      </c>
      <c r="B36" s="105"/>
      <c r="C36" s="209">
        <f t="shared" si="5"/>
        <v>30.357142857142854</v>
      </c>
      <c r="D36" s="202">
        <v>34</v>
      </c>
      <c r="E36" s="74"/>
      <c r="F36" s="218">
        <f t="shared" si="4"/>
        <v>0</v>
      </c>
      <c r="G36" s="209">
        <f t="shared" si="6"/>
        <v>0</v>
      </c>
      <c r="H36" s="210">
        <f t="shared" si="3"/>
        <v>0</v>
      </c>
      <c r="I36" s="47"/>
    </row>
    <row r="37" spans="1:9" s="48" customFormat="1" ht="17.25" customHeight="1" x14ac:dyDescent="0.25">
      <c r="A37" s="96" t="s">
        <v>112</v>
      </c>
      <c r="B37" s="105"/>
      <c r="C37" s="209">
        <f t="shared" si="5"/>
        <v>33.928571428571431</v>
      </c>
      <c r="D37" s="202">
        <v>38</v>
      </c>
      <c r="E37" s="74"/>
      <c r="F37" s="218">
        <f t="shared" si="4"/>
        <v>0</v>
      </c>
      <c r="G37" s="209">
        <f t="shared" si="6"/>
        <v>0</v>
      </c>
      <c r="H37" s="210">
        <f t="shared" si="3"/>
        <v>0</v>
      </c>
      <c r="I37" s="47"/>
    </row>
    <row r="38" spans="1:9" s="53" customFormat="1" ht="18.75" customHeight="1" x14ac:dyDescent="0.25">
      <c r="A38" s="101" t="s">
        <v>113</v>
      </c>
      <c r="B38" s="102"/>
      <c r="C38" s="209">
        <f t="shared" si="5"/>
        <v>156.25</v>
      </c>
      <c r="D38" s="202">
        <v>175</v>
      </c>
      <c r="E38" s="75"/>
      <c r="F38" s="219">
        <f t="shared" si="4"/>
        <v>0</v>
      </c>
      <c r="G38" s="209">
        <f t="shared" si="6"/>
        <v>0</v>
      </c>
      <c r="H38" s="220">
        <f t="shared" si="3"/>
        <v>0</v>
      </c>
      <c r="I38" s="47"/>
    </row>
    <row r="39" spans="1:9" s="54" customFormat="1" ht="17.25" customHeight="1" x14ac:dyDescent="0.25">
      <c r="A39" s="101" t="s">
        <v>114</v>
      </c>
      <c r="B39" s="102"/>
      <c r="C39" s="209">
        <f t="shared" si="5"/>
        <v>138.39285714285714</v>
      </c>
      <c r="D39" s="202">
        <v>155</v>
      </c>
      <c r="E39" s="74"/>
      <c r="F39" s="218">
        <f t="shared" si="4"/>
        <v>0</v>
      </c>
      <c r="G39" s="209">
        <f t="shared" si="6"/>
        <v>0</v>
      </c>
      <c r="H39" s="210">
        <f t="shared" si="3"/>
        <v>0</v>
      </c>
      <c r="I39" s="47"/>
    </row>
    <row r="40" spans="1:9" s="54" customFormat="1" ht="17.25" customHeight="1" x14ac:dyDescent="0.25">
      <c r="A40" s="101" t="s">
        <v>115</v>
      </c>
      <c r="B40" s="102"/>
      <c r="C40" s="209">
        <f t="shared" si="5"/>
        <v>169.64285714285714</v>
      </c>
      <c r="D40" s="202">
        <v>190</v>
      </c>
      <c r="E40" s="74"/>
      <c r="F40" s="218">
        <f t="shared" si="4"/>
        <v>0</v>
      </c>
      <c r="G40" s="209">
        <f t="shared" si="6"/>
        <v>0</v>
      </c>
      <c r="H40" s="210">
        <f t="shared" si="3"/>
        <v>0</v>
      </c>
      <c r="I40" s="47"/>
    </row>
    <row r="41" spans="1:9" s="54" customFormat="1" ht="20.25" customHeight="1" x14ac:dyDescent="0.25">
      <c r="A41" s="103" t="s">
        <v>116</v>
      </c>
      <c r="B41" s="104"/>
      <c r="C41" s="209">
        <f t="shared" si="5"/>
        <v>19.642857142857142</v>
      </c>
      <c r="D41" s="202">
        <v>22</v>
      </c>
      <c r="E41" s="74"/>
      <c r="F41" s="218">
        <f t="shared" ref="F41:F42" si="7">C41*E41</f>
        <v>0</v>
      </c>
      <c r="G41" s="209">
        <f t="shared" si="6"/>
        <v>0</v>
      </c>
      <c r="H41" s="210">
        <f t="shared" ref="H41:H42" si="8">D41*E41</f>
        <v>0</v>
      </c>
      <c r="I41" s="47"/>
    </row>
    <row r="42" spans="1:9" s="48" customFormat="1" ht="18" customHeight="1" x14ac:dyDescent="0.25">
      <c r="A42" s="103" t="s">
        <v>117</v>
      </c>
      <c r="B42" s="104"/>
      <c r="C42" s="209">
        <f t="shared" si="5"/>
        <v>40.178571428571431</v>
      </c>
      <c r="D42" s="202">
        <v>45</v>
      </c>
      <c r="E42" s="74"/>
      <c r="F42" s="218">
        <f t="shared" si="7"/>
        <v>0</v>
      </c>
      <c r="G42" s="209">
        <f t="shared" si="6"/>
        <v>0</v>
      </c>
      <c r="H42" s="210">
        <f t="shared" si="8"/>
        <v>0</v>
      </c>
      <c r="I42" s="47"/>
    </row>
    <row r="43" spans="1:9" s="48" customFormat="1" ht="19.5" customHeight="1" x14ac:dyDescent="0.25">
      <c r="A43" s="103" t="s">
        <v>118</v>
      </c>
      <c r="B43" s="107"/>
      <c r="C43" s="209">
        <f t="shared" si="5"/>
        <v>44.642857142857146</v>
      </c>
      <c r="D43" s="202">
        <v>50</v>
      </c>
      <c r="E43" s="74"/>
      <c r="F43" s="218">
        <f t="shared" ref="F43:F52" si="9">C43*E43</f>
        <v>0</v>
      </c>
      <c r="G43" s="209">
        <f t="shared" si="6"/>
        <v>0</v>
      </c>
      <c r="H43" s="210">
        <f t="shared" ref="H43:H49" si="10">D43*E43</f>
        <v>0</v>
      </c>
      <c r="I43" s="47"/>
    </row>
    <row r="44" spans="1:9" s="48" customFormat="1" ht="19.5" customHeight="1" x14ac:dyDescent="0.25">
      <c r="A44" s="103" t="s">
        <v>119</v>
      </c>
      <c r="B44" s="107"/>
      <c r="C44" s="209">
        <f t="shared" si="5"/>
        <v>44.642857142857146</v>
      </c>
      <c r="D44" s="202">
        <v>50</v>
      </c>
      <c r="E44" s="74"/>
      <c r="F44" s="218">
        <f t="shared" si="9"/>
        <v>0</v>
      </c>
      <c r="G44" s="209">
        <f t="shared" si="6"/>
        <v>0</v>
      </c>
      <c r="H44" s="210">
        <f t="shared" si="10"/>
        <v>0</v>
      </c>
      <c r="I44" s="47"/>
    </row>
    <row r="45" spans="1:9" s="48" customFormat="1" ht="19.5" customHeight="1" x14ac:dyDescent="0.25">
      <c r="A45" s="96" t="s">
        <v>29</v>
      </c>
      <c r="B45" s="105"/>
      <c r="C45" s="209">
        <f t="shared" si="5"/>
        <v>24.107142857142858</v>
      </c>
      <c r="D45" s="202">
        <v>27</v>
      </c>
      <c r="E45" s="74"/>
      <c r="F45" s="218">
        <f t="shared" si="9"/>
        <v>0</v>
      </c>
      <c r="G45" s="209">
        <f t="shared" si="6"/>
        <v>0</v>
      </c>
      <c r="H45" s="210">
        <f t="shared" si="10"/>
        <v>0</v>
      </c>
      <c r="I45" s="47"/>
    </row>
    <row r="46" spans="1:9" s="48" customFormat="1" ht="19.5" customHeight="1" x14ac:dyDescent="0.25">
      <c r="A46" s="96" t="s">
        <v>30</v>
      </c>
      <c r="B46" s="105"/>
      <c r="C46" s="209">
        <f t="shared" si="5"/>
        <v>25.892857142857146</v>
      </c>
      <c r="D46" s="202">
        <v>29</v>
      </c>
      <c r="E46" s="74"/>
      <c r="F46" s="218">
        <f t="shared" si="9"/>
        <v>0</v>
      </c>
      <c r="G46" s="209">
        <f t="shared" si="6"/>
        <v>0</v>
      </c>
      <c r="H46" s="210">
        <f t="shared" si="10"/>
        <v>0</v>
      </c>
      <c r="I46" s="47"/>
    </row>
    <row r="47" spans="1:9" s="50" customFormat="1" ht="17.100000000000001" customHeight="1" x14ac:dyDescent="0.25">
      <c r="A47" s="103" t="s">
        <v>31</v>
      </c>
      <c r="B47" s="106"/>
      <c r="C47" s="209">
        <f t="shared" si="5"/>
        <v>44.642857142857146</v>
      </c>
      <c r="D47" s="202">
        <v>50</v>
      </c>
      <c r="E47" s="74"/>
      <c r="F47" s="218">
        <f t="shared" si="9"/>
        <v>0</v>
      </c>
      <c r="G47" s="209">
        <f t="shared" si="6"/>
        <v>0</v>
      </c>
      <c r="H47" s="210">
        <f t="shared" ref="H47" si="11">D47*E47</f>
        <v>0</v>
      </c>
      <c r="I47" s="47"/>
    </row>
    <row r="48" spans="1:9" s="48" customFormat="1" ht="18" customHeight="1" x14ac:dyDescent="0.25">
      <c r="A48" s="96" t="s">
        <v>87</v>
      </c>
      <c r="B48" s="105"/>
      <c r="C48" s="209">
        <f t="shared" si="5"/>
        <v>20.535714285714285</v>
      </c>
      <c r="D48" s="202">
        <v>23</v>
      </c>
      <c r="E48" s="74"/>
      <c r="F48" s="218">
        <f t="shared" si="9"/>
        <v>0</v>
      </c>
      <c r="G48" s="209">
        <f t="shared" si="6"/>
        <v>0</v>
      </c>
      <c r="H48" s="210">
        <f t="shared" si="10"/>
        <v>0</v>
      </c>
      <c r="I48" s="47"/>
    </row>
    <row r="49" spans="1:9" s="48" customFormat="1" ht="16.5" customHeight="1" x14ac:dyDescent="0.25">
      <c r="A49" s="96" t="s">
        <v>94</v>
      </c>
      <c r="B49" s="105"/>
      <c r="C49" s="209">
        <f t="shared" si="5"/>
        <v>26.785714285714285</v>
      </c>
      <c r="D49" s="202">
        <v>30</v>
      </c>
      <c r="E49" s="74"/>
      <c r="F49" s="218">
        <f t="shared" si="9"/>
        <v>0</v>
      </c>
      <c r="G49" s="209">
        <f t="shared" si="6"/>
        <v>0</v>
      </c>
      <c r="H49" s="210">
        <f t="shared" si="10"/>
        <v>0</v>
      </c>
      <c r="I49" s="47"/>
    </row>
    <row r="50" spans="1:9" s="50" customFormat="1" ht="17.100000000000001" customHeight="1" x14ac:dyDescent="0.25">
      <c r="A50" s="103" t="s">
        <v>32</v>
      </c>
      <c r="B50" s="106"/>
      <c r="C50" s="209">
        <f t="shared" si="5"/>
        <v>312.5</v>
      </c>
      <c r="D50" s="202">
        <v>350</v>
      </c>
      <c r="E50" s="74"/>
      <c r="F50" s="218">
        <f t="shared" si="9"/>
        <v>0</v>
      </c>
      <c r="G50" s="209">
        <f t="shared" si="6"/>
        <v>0</v>
      </c>
      <c r="H50" s="210">
        <f t="shared" ref="H50:H55" si="12">D50*E50</f>
        <v>0</v>
      </c>
      <c r="I50" s="47"/>
    </row>
    <row r="51" spans="1:9" s="50" customFormat="1" ht="17.100000000000001" customHeight="1" x14ac:dyDescent="0.25">
      <c r="A51" s="103" t="s">
        <v>33</v>
      </c>
      <c r="B51" s="106"/>
      <c r="C51" s="209">
        <f t="shared" si="5"/>
        <v>357.14285714285717</v>
      </c>
      <c r="D51" s="202">
        <v>400</v>
      </c>
      <c r="E51" s="74"/>
      <c r="F51" s="218">
        <f t="shared" si="9"/>
        <v>0</v>
      </c>
      <c r="G51" s="209">
        <f t="shared" si="6"/>
        <v>0</v>
      </c>
      <c r="H51" s="210">
        <f t="shared" si="12"/>
        <v>0</v>
      </c>
      <c r="I51" s="47"/>
    </row>
    <row r="52" spans="1:9" s="50" customFormat="1" ht="17.100000000000001" customHeight="1" x14ac:dyDescent="0.25">
      <c r="A52" s="96" t="s">
        <v>34</v>
      </c>
      <c r="B52" s="97"/>
      <c r="C52" s="209">
        <f t="shared" si="5"/>
        <v>348.21428571428572</v>
      </c>
      <c r="D52" s="202">
        <v>390</v>
      </c>
      <c r="E52" s="74"/>
      <c r="F52" s="218">
        <f t="shared" si="9"/>
        <v>0</v>
      </c>
      <c r="G52" s="209">
        <f t="shared" si="6"/>
        <v>0</v>
      </c>
      <c r="H52" s="210">
        <f t="shared" si="12"/>
        <v>0</v>
      </c>
      <c r="I52" s="47"/>
    </row>
    <row r="53" spans="1:9" s="50" customFormat="1" ht="17.100000000000001" customHeight="1" x14ac:dyDescent="0.25">
      <c r="A53" s="96" t="s">
        <v>35</v>
      </c>
      <c r="B53" s="97"/>
      <c r="C53" s="209">
        <f t="shared" si="5"/>
        <v>174.10714285714286</v>
      </c>
      <c r="D53" s="202">
        <v>195</v>
      </c>
      <c r="E53" s="74"/>
      <c r="F53" s="218">
        <f t="shared" ref="F53:F55" si="13">C53*E53</f>
        <v>0</v>
      </c>
      <c r="G53" s="209">
        <f t="shared" si="6"/>
        <v>0</v>
      </c>
      <c r="H53" s="210">
        <f t="shared" si="12"/>
        <v>0</v>
      </c>
      <c r="I53" s="47"/>
    </row>
    <row r="54" spans="1:9" s="50" customFormat="1" ht="17.100000000000001" customHeight="1" x14ac:dyDescent="0.25">
      <c r="A54" s="96" t="s">
        <v>88</v>
      </c>
      <c r="B54" s="97"/>
      <c r="C54" s="209">
        <f t="shared" si="5"/>
        <v>40.178571428571431</v>
      </c>
      <c r="D54" s="202">
        <v>45</v>
      </c>
      <c r="E54" s="74"/>
      <c r="F54" s="218">
        <f t="shared" si="13"/>
        <v>0</v>
      </c>
      <c r="G54" s="209">
        <f t="shared" si="6"/>
        <v>0</v>
      </c>
      <c r="H54" s="210">
        <f t="shared" si="12"/>
        <v>0</v>
      </c>
      <c r="I54" s="47"/>
    </row>
    <row r="55" spans="1:9" s="50" customFormat="1" ht="17.100000000000001" customHeight="1" thickBot="1" x14ac:dyDescent="0.3">
      <c r="A55" s="253" t="s">
        <v>89</v>
      </c>
      <c r="B55" s="254"/>
      <c r="C55" s="212">
        <f t="shared" si="5"/>
        <v>42.857142857142854</v>
      </c>
      <c r="D55" s="204">
        <v>48</v>
      </c>
      <c r="E55" s="18"/>
      <c r="F55" s="221">
        <f t="shared" si="13"/>
        <v>0</v>
      </c>
      <c r="G55" s="212">
        <f t="shared" si="6"/>
        <v>0</v>
      </c>
      <c r="H55" s="213">
        <f t="shared" si="12"/>
        <v>0</v>
      </c>
      <c r="I55" s="15"/>
    </row>
    <row r="56" spans="1:9" s="50" customFormat="1" ht="17.100000000000001" customHeight="1" thickBot="1" x14ac:dyDescent="0.3">
      <c r="A56" s="255" t="s">
        <v>36</v>
      </c>
      <c r="B56" s="256"/>
      <c r="C56" s="11"/>
      <c r="D56" s="11"/>
      <c r="E56" s="55"/>
      <c r="F56" s="11"/>
      <c r="G56" s="11"/>
      <c r="H56" s="56"/>
      <c r="I56" s="57"/>
    </row>
    <row r="57" spans="1:9" s="48" customFormat="1" ht="17.100000000000001" customHeight="1" x14ac:dyDescent="0.25">
      <c r="A57" s="151" t="s">
        <v>120</v>
      </c>
      <c r="B57" s="152"/>
      <c r="C57" s="207">
        <f>(D57/112)*100</f>
        <v>22.321428571428573</v>
      </c>
      <c r="D57" s="200">
        <v>25</v>
      </c>
      <c r="E57" s="16"/>
      <c r="F57" s="222">
        <f t="shared" ref="F57:F75" si="14">C57*E57</f>
        <v>0</v>
      </c>
      <c r="G57" s="207">
        <f>H57-F57</f>
        <v>0</v>
      </c>
      <c r="H57" s="208">
        <f t="shared" ref="H57:H75" si="15">D57*E57</f>
        <v>0</v>
      </c>
      <c r="I57" s="52"/>
    </row>
    <row r="58" spans="1:9" s="48" customFormat="1" ht="17.100000000000001" customHeight="1" x14ac:dyDescent="0.25">
      <c r="A58" s="141" t="s">
        <v>37</v>
      </c>
      <c r="B58" s="142"/>
      <c r="C58" s="209">
        <f t="shared" ref="C58:C95" si="16">(D58/112)*100</f>
        <v>31.25</v>
      </c>
      <c r="D58" s="202">
        <v>35</v>
      </c>
      <c r="E58" s="17"/>
      <c r="F58" s="223">
        <f t="shared" si="14"/>
        <v>0</v>
      </c>
      <c r="G58" s="209">
        <f t="shared" ref="G58:G59" si="17">H58-F58</f>
        <v>0</v>
      </c>
      <c r="H58" s="210">
        <f t="shared" si="15"/>
        <v>0</v>
      </c>
      <c r="I58" s="47"/>
    </row>
    <row r="59" spans="1:9" s="48" customFormat="1" ht="17.100000000000001" customHeight="1" thickBot="1" x14ac:dyDescent="0.3">
      <c r="A59" s="143" t="s">
        <v>38</v>
      </c>
      <c r="B59" s="144"/>
      <c r="C59" s="212">
        <f t="shared" si="16"/>
        <v>31.25</v>
      </c>
      <c r="D59" s="204">
        <v>35</v>
      </c>
      <c r="E59" s="18"/>
      <c r="F59" s="214">
        <f t="shared" si="14"/>
        <v>0</v>
      </c>
      <c r="G59" s="212">
        <f t="shared" si="17"/>
        <v>0</v>
      </c>
      <c r="H59" s="213">
        <f t="shared" si="15"/>
        <v>0</v>
      </c>
      <c r="I59" s="15"/>
    </row>
    <row r="60" spans="1:9" s="50" customFormat="1" ht="18" customHeight="1" thickBot="1" x14ac:dyDescent="0.3">
      <c r="A60" s="255" t="s">
        <v>39</v>
      </c>
      <c r="B60" s="256"/>
      <c r="C60" s="158"/>
      <c r="D60" s="11"/>
      <c r="E60" s="55"/>
      <c r="F60" s="11"/>
      <c r="G60" s="11"/>
      <c r="H60" s="56"/>
      <c r="I60" s="57"/>
    </row>
    <row r="61" spans="1:9" s="48" customFormat="1" ht="18" customHeight="1" x14ac:dyDescent="0.25">
      <c r="A61" s="98" t="s">
        <v>40</v>
      </c>
      <c r="B61" s="159"/>
      <c r="C61" s="207">
        <f t="shared" si="16"/>
        <v>312.5</v>
      </c>
      <c r="D61" s="200">
        <v>350</v>
      </c>
      <c r="E61" s="73"/>
      <c r="F61" s="222">
        <f t="shared" si="14"/>
        <v>0</v>
      </c>
      <c r="G61" s="207">
        <f>H61-F61</f>
        <v>0</v>
      </c>
      <c r="H61" s="208">
        <f t="shared" si="15"/>
        <v>0</v>
      </c>
      <c r="I61" s="61"/>
    </row>
    <row r="62" spans="1:9" s="48" customFormat="1" ht="18.75" customHeight="1" x14ac:dyDescent="0.25">
      <c r="A62" s="96" t="s">
        <v>41</v>
      </c>
      <c r="B62" s="160"/>
      <c r="C62" s="209">
        <f t="shared" si="16"/>
        <v>62.5</v>
      </c>
      <c r="D62" s="202">
        <v>70</v>
      </c>
      <c r="E62" s="74"/>
      <c r="F62" s="224">
        <f t="shared" si="14"/>
        <v>0</v>
      </c>
      <c r="G62" s="209">
        <f t="shared" ref="G62:G78" si="18">H62-F62</f>
        <v>0</v>
      </c>
      <c r="H62" s="210">
        <f t="shared" si="15"/>
        <v>0</v>
      </c>
      <c r="I62" s="62"/>
    </row>
    <row r="63" spans="1:9" s="48" customFormat="1" ht="18" customHeight="1" x14ac:dyDescent="0.25">
      <c r="A63" s="96" t="s">
        <v>127</v>
      </c>
      <c r="B63" s="160"/>
      <c r="C63" s="209">
        <f t="shared" si="16"/>
        <v>375</v>
      </c>
      <c r="D63" s="202">
        <v>420</v>
      </c>
      <c r="E63" s="74"/>
      <c r="F63" s="224">
        <f t="shared" si="14"/>
        <v>0</v>
      </c>
      <c r="G63" s="209">
        <f t="shared" si="18"/>
        <v>0</v>
      </c>
      <c r="H63" s="210">
        <f t="shared" si="15"/>
        <v>0</v>
      </c>
      <c r="I63" s="62"/>
    </row>
    <row r="64" spans="1:9" s="48" customFormat="1" ht="18" customHeight="1" x14ac:dyDescent="0.25">
      <c r="A64" s="96" t="s">
        <v>122</v>
      </c>
      <c r="B64" s="160"/>
      <c r="C64" s="209">
        <f t="shared" si="16"/>
        <v>267.85714285714283</v>
      </c>
      <c r="D64" s="202">
        <v>300</v>
      </c>
      <c r="E64" s="74"/>
      <c r="F64" s="224">
        <f t="shared" si="14"/>
        <v>0</v>
      </c>
      <c r="G64" s="209">
        <f t="shared" si="18"/>
        <v>0</v>
      </c>
      <c r="H64" s="210">
        <f t="shared" si="15"/>
        <v>0</v>
      </c>
      <c r="I64" s="62"/>
    </row>
    <row r="65" spans="1:32" s="48" customFormat="1" ht="18" customHeight="1" x14ac:dyDescent="0.25">
      <c r="A65" s="96" t="s">
        <v>128</v>
      </c>
      <c r="B65" s="160"/>
      <c r="C65" s="209">
        <f t="shared" si="16"/>
        <v>339.28571428571428</v>
      </c>
      <c r="D65" s="202">
        <v>380</v>
      </c>
      <c r="E65" s="74"/>
      <c r="F65" s="224">
        <f t="shared" si="14"/>
        <v>0</v>
      </c>
      <c r="G65" s="209">
        <f t="shared" si="18"/>
        <v>0</v>
      </c>
      <c r="H65" s="210">
        <f t="shared" si="15"/>
        <v>0</v>
      </c>
      <c r="I65" s="62"/>
    </row>
    <row r="66" spans="1:32" s="48" customFormat="1" ht="18" customHeight="1" x14ac:dyDescent="0.25">
      <c r="A66" s="96" t="s">
        <v>123</v>
      </c>
      <c r="B66" s="160"/>
      <c r="C66" s="209">
        <f t="shared" si="16"/>
        <v>339.28571428571428</v>
      </c>
      <c r="D66" s="202">
        <v>380</v>
      </c>
      <c r="E66" s="74"/>
      <c r="F66" s="224">
        <f t="shared" si="14"/>
        <v>0</v>
      </c>
      <c r="G66" s="209">
        <f t="shared" si="18"/>
        <v>0</v>
      </c>
      <c r="H66" s="210">
        <f t="shared" si="15"/>
        <v>0</v>
      </c>
      <c r="I66" s="62"/>
    </row>
    <row r="67" spans="1:32" s="48" customFormat="1" ht="18" customHeight="1" x14ac:dyDescent="0.25">
      <c r="A67" s="96" t="s">
        <v>105</v>
      </c>
      <c r="B67" s="160"/>
      <c r="C67" s="209">
        <f t="shared" si="16"/>
        <v>375</v>
      </c>
      <c r="D67" s="202">
        <v>420</v>
      </c>
      <c r="E67" s="74"/>
      <c r="F67" s="224">
        <f t="shared" si="14"/>
        <v>0</v>
      </c>
      <c r="G67" s="209">
        <f t="shared" si="18"/>
        <v>0</v>
      </c>
      <c r="H67" s="210">
        <f t="shared" si="15"/>
        <v>0</v>
      </c>
      <c r="I67" s="62"/>
    </row>
    <row r="68" spans="1:32" s="48" customFormat="1" ht="18" customHeight="1" x14ac:dyDescent="0.25">
      <c r="A68" s="96" t="s">
        <v>106</v>
      </c>
      <c r="B68" s="160"/>
      <c r="C68" s="209">
        <f t="shared" si="16"/>
        <v>375</v>
      </c>
      <c r="D68" s="202">
        <v>420</v>
      </c>
      <c r="E68" s="74"/>
      <c r="F68" s="224">
        <f t="shared" si="14"/>
        <v>0</v>
      </c>
      <c r="G68" s="209">
        <f t="shared" si="18"/>
        <v>0</v>
      </c>
      <c r="H68" s="210">
        <f t="shared" si="15"/>
        <v>0</v>
      </c>
      <c r="I68" s="62"/>
    </row>
    <row r="69" spans="1:32" s="48" customFormat="1" ht="18" customHeight="1" x14ac:dyDescent="0.25">
      <c r="A69" s="96" t="s">
        <v>95</v>
      </c>
      <c r="B69" s="160"/>
      <c r="C69" s="209">
        <f t="shared" si="16"/>
        <v>223.21428571428572</v>
      </c>
      <c r="D69" s="202">
        <v>250</v>
      </c>
      <c r="E69" s="74"/>
      <c r="F69" s="224">
        <f t="shared" si="14"/>
        <v>0</v>
      </c>
      <c r="G69" s="209">
        <f t="shared" si="18"/>
        <v>0</v>
      </c>
      <c r="H69" s="210">
        <f t="shared" si="15"/>
        <v>0</v>
      </c>
      <c r="I69" s="62"/>
    </row>
    <row r="70" spans="1:32" s="50" customFormat="1" ht="15.75" customHeight="1" x14ac:dyDescent="0.25">
      <c r="A70" s="96" t="s">
        <v>90</v>
      </c>
      <c r="B70" s="160"/>
      <c r="C70" s="209">
        <f t="shared" si="16"/>
        <v>223.21428571428572</v>
      </c>
      <c r="D70" s="202">
        <v>250</v>
      </c>
      <c r="E70" s="74"/>
      <c r="F70" s="224">
        <f t="shared" si="14"/>
        <v>0</v>
      </c>
      <c r="G70" s="209">
        <f t="shared" si="18"/>
        <v>0</v>
      </c>
      <c r="H70" s="210">
        <f t="shared" si="15"/>
        <v>0</v>
      </c>
      <c r="I70" s="62"/>
    </row>
    <row r="71" spans="1:32" s="48" customFormat="1" ht="18" customHeight="1" x14ac:dyDescent="0.25">
      <c r="A71" s="96" t="s">
        <v>91</v>
      </c>
      <c r="B71" s="160"/>
      <c r="C71" s="209">
        <f t="shared" si="16"/>
        <v>25</v>
      </c>
      <c r="D71" s="202">
        <v>28</v>
      </c>
      <c r="E71" s="74"/>
      <c r="F71" s="224">
        <f t="shared" si="14"/>
        <v>0</v>
      </c>
      <c r="G71" s="209">
        <f t="shared" si="18"/>
        <v>0</v>
      </c>
      <c r="H71" s="210">
        <f t="shared" si="15"/>
        <v>0</v>
      </c>
      <c r="I71" s="62"/>
    </row>
    <row r="72" spans="1:32" s="48" customFormat="1" ht="18" customHeight="1" x14ac:dyDescent="0.25">
      <c r="A72" s="96" t="s">
        <v>107</v>
      </c>
      <c r="B72" s="160"/>
      <c r="C72" s="209">
        <f t="shared" si="16"/>
        <v>375</v>
      </c>
      <c r="D72" s="202">
        <v>420</v>
      </c>
      <c r="E72" s="74"/>
      <c r="F72" s="224">
        <f t="shared" si="14"/>
        <v>0</v>
      </c>
      <c r="G72" s="209">
        <f t="shared" si="18"/>
        <v>0</v>
      </c>
      <c r="H72" s="210">
        <f t="shared" si="15"/>
        <v>0</v>
      </c>
      <c r="I72" s="62"/>
    </row>
    <row r="73" spans="1:32" s="48" customFormat="1" ht="18" customHeight="1" x14ac:dyDescent="0.25">
      <c r="A73" s="96" t="s">
        <v>129</v>
      </c>
      <c r="B73" s="160"/>
      <c r="C73" s="209">
        <f t="shared" si="16"/>
        <v>49.107142857142854</v>
      </c>
      <c r="D73" s="202">
        <v>55</v>
      </c>
      <c r="E73" s="74"/>
      <c r="F73" s="224">
        <f t="shared" si="14"/>
        <v>0</v>
      </c>
      <c r="G73" s="209">
        <f t="shared" si="18"/>
        <v>0</v>
      </c>
      <c r="H73" s="210">
        <f t="shared" si="15"/>
        <v>0</v>
      </c>
      <c r="I73" s="62"/>
    </row>
    <row r="74" spans="1:32" s="48" customFormat="1" ht="18" customHeight="1" x14ac:dyDescent="0.25">
      <c r="A74" s="96" t="s">
        <v>92</v>
      </c>
      <c r="B74" s="97"/>
      <c r="C74" s="209">
        <f t="shared" si="16"/>
        <v>312.5</v>
      </c>
      <c r="D74" s="202">
        <v>350</v>
      </c>
      <c r="E74" s="74"/>
      <c r="F74" s="224">
        <f t="shared" si="14"/>
        <v>0</v>
      </c>
      <c r="G74" s="209">
        <f t="shared" si="18"/>
        <v>0</v>
      </c>
      <c r="H74" s="210">
        <f t="shared" si="15"/>
        <v>0</v>
      </c>
      <c r="I74" s="62"/>
    </row>
    <row r="75" spans="1:32" s="50" customFormat="1" ht="17.100000000000001" customHeight="1" x14ac:dyDescent="0.25">
      <c r="A75" s="96" t="s">
        <v>42</v>
      </c>
      <c r="B75" s="97"/>
      <c r="C75" s="209">
        <f t="shared" si="16"/>
        <v>5.3571428571428568</v>
      </c>
      <c r="D75" s="202">
        <v>6</v>
      </c>
      <c r="E75" s="74"/>
      <c r="F75" s="224">
        <f t="shared" si="14"/>
        <v>0</v>
      </c>
      <c r="G75" s="209">
        <f t="shared" si="18"/>
        <v>0</v>
      </c>
      <c r="H75" s="210">
        <f t="shared" si="15"/>
        <v>0</v>
      </c>
      <c r="I75" s="62"/>
    </row>
    <row r="76" spans="1:32" s="50" customFormat="1" ht="17.100000000000001" customHeight="1" x14ac:dyDescent="0.25">
      <c r="A76" s="96" t="s">
        <v>43</v>
      </c>
      <c r="B76" s="97"/>
      <c r="C76" s="209">
        <f t="shared" si="16"/>
        <v>6.25</v>
      </c>
      <c r="D76" s="202">
        <v>7</v>
      </c>
      <c r="E76" s="74"/>
      <c r="F76" s="224">
        <f t="shared" ref="F76:F78" si="19">C76*E76</f>
        <v>0</v>
      </c>
      <c r="G76" s="209">
        <f t="shared" si="18"/>
        <v>0</v>
      </c>
      <c r="H76" s="210">
        <f t="shared" ref="H76:H78" si="20">D76*E76</f>
        <v>0</v>
      </c>
      <c r="I76" s="62"/>
    </row>
    <row r="77" spans="1:32" s="50" customFormat="1" ht="17.100000000000001" customHeight="1" x14ac:dyDescent="0.25">
      <c r="A77" s="153" t="s">
        <v>81</v>
      </c>
      <c r="B77" s="161"/>
      <c r="C77" s="209">
        <f t="shared" si="16"/>
        <v>19.642857142857142</v>
      </c>
      <c r="D77" s="202">
        <v>22</v>
      </c>
      <c r="E77" s="17"/>
      <c r="F77" s="225">
        <f t="shared" si="19"/>
        <v>0</v>
      </c>
      <c r="G77" s="209">
        <f t="shared" si="18"/>
        <v>0</v>
      </c>
      <c r="H77" s="211">
        <f t="shared" si="20"/>
        <v>0</v>
      </c>
      <c r="I77" s="63"/>
    </row>
    <row r="78" spans="1:32" s="50" customFormat="1" ht="17.100000000000001" customHeight="1" thickBot="1" x14ac:dyDescent="0.3">
      <c r="A78" s="140" t="s">
        <v>44</v>
      </c>
      <c r="B78" s="162"/>
      <c r="C78" s="212">
        <f t="shared" si="16"/>
        <v>4.4642857142857144</v>
      </c>
      <c r="D78" s="204">
        <v>5</v>
      </c>
      <c r="E78" s="18"/>
      <c r="F78" s="226">
        <f t="shared" si="19"/>
        <v>0</v>
      </c>
      <c r="G78" s="212">
        <f t="shared" si="18"/>
        <v>0</v>
      </c>
      <c r="H78" s="213">
        <f t="shared" si="20"/>
        <v>0</v>
      </c>
      <c r="I78" s="64"/>
      <c r="AF78" s="95"/>
    </row>
    <row r="79" spans="1:32" s="50" customFormat="1" ht="17.100000000000001" customHeight="1" thickBot="1" x14ac:dyDescent="0.3">
      <c r="A79" s="255" t="s">
        <v>45</v>
      </c>
      <c r="B79" s="280"/>
      <c r="C79" s="158"/>
      <c r="D79" s="11"/>
      <c r="E79" s="55"/>
      <c r="F79" s="11"/>
      <c r="G79" s="11"/>
      <c r="H79" s="56"/>
      <c r="I79" s="57"/>
    </row>
    <row r="80" spans="1:32" s="50" customFormat="1" ht="17.100000000000001" customHeight="1" x14ac:dyDescent="0.25">
      <c r="A80" s="109" t="s">
        <v>46</v>
      </c>
      <c r="B80" s="163"/>
      <c r="C80" s="207">
        <f t="shared" si="16"/>
        <v>446.42857142857144</v>
      </c>
      <c r="D80" s="200">
        <v>500</v>
      </c>
      <c r="E80" s="19"/>
      <c r="F80" s="207">
        <f t="shared" si="4"/>
        <v>0</v>
      </c>
      <c r="G80" s="217">
        <f>H80-F80</f>
        <v>0</v>
      </c>
      <c r="H80" s="227">
        <f t="shared" si="3"/>
        <v>0</v>
      </c>
      <c r="I80" s="61"/>
    </row>
    <row r="81" spans="1:9" s="50" customFormat="1" ht="17.100000000000001" customHeight="1" x14ac:dyDescent="0.25">
      <c r="A81" s="103" t="s">
        <v>47</v>
      </c>
      <c r="B81" s="106"/>
      <c r="C81" s="209">
        <f t="shared" si="16"/>
        <v>446.42857142857144</v>
      </c>
      <c r="D81" s="202">
        <v>500</v>
      </c>
      <c r="E81" s="71"/>
      <c r="F81" s="209">
        <f t="shared" si="4"/>
        <v>0</v>
      </c>
      <c r="G81" s="218">
        <f t="shared" ref="G81:G87" si="21">H81-F81</f>
        <v>0</v>
      </c>
      <c r="H81" s="228">
        <f t="shared" si="3"/>
        <v>0</v>
      </c>
      <c r="I81" s="62"/>
    </row>
    <row r="82" spans="1:9" s="50" customFormat="1" ht="17.100000000000001" customHeight="1" x14ac:dyDescent="0.25">
      <c r="A82" s="103" t="s">
        <v>48</v>
      </c>
      <c r="B82" s="106"/>
      <c r="C82" s="209">
        <f t="shared" si="16"/>
        <v>446.42857142857144</v>
      </c>
      <c r="D82" s="202">
        <v>500</v>
      </c>
      <c r="E82" s="71"/>
      <c r="F82" s="209">
        <f>C82*E82</f>
        <v>0</v>
      </c>
      <c r="G82" s="218">
        <f t="shared" si="21"/>
        <v>0</v>
      </c>
      <c r="H82" s="228">
        <f t="shared" si="3"/>
        <v>0</v>
      </c>
      <c r="I82" s="62"/>
    </row>
    <row r="83" spans="1:9" s="50" customFormat="1" ht="17.100000000000001" customHeight="1" x14ac:dyDescent="0.25">
      <c r="A83" s="103" t="s">
        <v>49</v>
      </c>
      <c r="B83" s="106"/>
      <c r="C83" s="209">
        <f t="shared" si="16"/>
        <v>446.42857142857144</v>
      </c>
      <c r="D83" s="202">
        <v>500</v>
      </c>
      <c r="E83" s="71"/>
      <c r="F83" s="209">
        <f>C83*E83</f>
        <v>0</v>
      </c>
      <c r="G83" s="218">
        <f t="shared" si="21"/>
        <v>0</v>
      </c>
      <c r="H83" s="228">
        <f t="shared" si="3"/>
        <v>0</v>
      </c>
      <c r="I83" s="62"/>
    </row>
    <row r="84" spans="1:9" s="50" customFormat="1" ht="17.100000000000001" customHeight="1" x14ac:dyDescent="0.25">
      <c r="A84" s="103" t="s">
        <v>50</v>
      </c>
      <c r="B84" s="106"/>
      <c r="C84" s="209">
        <f t="shared" si="16"/>
        <v>44.642857142857146</v>
      </c>
      <c r="D84" s="202">
        <v>50</v>
      </c>
      <c r="E84" s="71"/>
      <c r="F84" s="209">
        <f t="shared" si="4"/>
        <v>0</v>
      </c>
      <c r="G84" s="218">
        <f t="shared" si="21"/>
        <v>0</v>
      </c>
      <c r="H84" s="228">
        <f t="shared" si="3"/>
        <v>0</v>
      </c>
      <c r="I84" s="62"/>
    </row>
    <row r="85" spans="1:9" s="50" customFormat="1" ht="17.100000000000001" customHeight="1" x14ac:dyDescent="0.25">
      <c r="A85" s="103" t="s">
        <v>51</v>
      </c>
      <c r="B85" s="106"/>
      <c r="C85" s="209">
        <f t="shared" si="16"/>
        <v>71.428571428571431</v>
      </c>
      <c r="D85" s="202">
        <v>80</v>
      </c>
      <c r="E85" s="71"/>
      <c r="F85" s="209">
        <f t="shared" si="4"/>
        <v>0</v>
      </c>
      <c r="G85" s="218">
        <f t="shared" si="21"/>
        <v>0</v>
      </c>
      <c r="H85" s="228">
        <f t="shared" ref="H85:H86" si="22">D85*E85</f>
        <v>0</v>
      </c>
      <c r="I85" s="62"/>
    </row>
    <row r="86" spans="1:9" s="50" customFormat="1" ht="17.100000000000001" customHeight="1" x14ac:dyDescent="0.25">
      <c r="A86" s="103" t="s">
        <v>78</v>
      </c>
      <c r="B86" s="106"/>
      <c r="C86" s="209">
        <f t="shared" si="16"/>
        <v>19.642857142857142</v>
      </c>
      <c r="D86" s="202">
        <v>22</v>
      </c>
      <c r="E86" s="71"/>
      <c r="F86" s="209">
        <f t="shared" si="4"/>
        <v>0</v>
      </c>
      <c r="G86" s="218">
        <f t="shared" si="21"/>
        <v>0</v>
      </c>
      <c r="H86" s="228">
        <f t="shared" si="22"/>
        <v>0</v>
      </c>
      <c r="I86" s="62"/>
    </row>
    <row r="87" spans="1:9" s="50" customFormat="1" ht="17.100000000000001" customHeight="1" thickBot="1" x14ac:dyDescent="0.3">
      <c r="A87" s="119" t="s">
        <v>79</v>
      </c>
      <c r="B87" s="162"/>
      <c r="C87" s="212">
        <f t="shared" si="16"/>
        <v>19.642857142857142</v>
      </c>
      <c r="D87" s="204">
        <v>22</v>
      </c>
      <c r="E87" s="72"/>
      <c r="F87" s="212">
        <f t="shared" ref="F87" si="23">C87*E87</f>
        <v>0</v>
      </c>
      <c r="G87" s="221">
        <f t="shared" si="21"/>
        <v>0</v>
      </c>
      <c r="H87" s="229">
        <f t="shared" ref="H87" si="24">D87*E87</f>
        <v>0</v>
      </c>
      <c r="I87" s="64"/>
    </row>
    <row r="88" spans="1:9" s="50" customFormat="1" ht="17.100000000000001" customHeight="1" thickBot="1" x14ac:dyDescent="0.3">
      <c r="A88" s="255" t="s">
        <v>99</v>
      </c>
      <c r="B88" s="280"/>
      <c r="C88" s="158"/>
      <c r="D88" s="11"/>
      <c r="E88" s="55"/>
      <c r="F88" s="11"/>
      <c r="G88" s="11"/>
      <c r="H88" s="56"/>
      <c r="I88" s="57"/>
    </row>
    <row r="89" spans="1:9" s="50" customFormat="1" ht="17.100000000000001" customHeight="1" x14ac:dyDescent="0.25">
      <c r="A89" s="284" t="s">
        <v>96</v>
      </c>
      <c r="B89" s="285"/>
      <c r="C89" s="207">
        <f t="shared" si="16"/>
        <v>32.142857142857146</v>
      </c>
      <c r="D89" s="200">
        <v>36</v>
      </c>
      <c r="E89" s="19"/>
      <c r="F89" s="222">
        <f>E89*C89</f>
        <v>0</v>
      </c>
      <c r="G89" s="207">
        <f>H89-F89</f>
        <v>0</v>
      </c>
      <c r="H89" s="208">
        <f>E89*D89</f>
        <v>0</v>
      </c>
      <c r="I89" s="52"/>
    </row>
    <row r="90" spans="1:9" s="50" customFormat="1" ht="17.100000000000001" customHeight="1" x14ac:dyDescent="0.25">
      <c r="A90" s="286" t="s">
        <v>97</v>
      </c>
      <c r="B90" s="287"/>
      <c r="C90" s="209">
        <f t="shared" si="16"/>
        <v>160.71428571428572</v>
      </c>
      <c r="D90" s="202">
        <v>180</v>
      </c>
      <c r="E90" s="20"/>
      <c r="F90" s="224">
        <f t="shared" ref="F90:F94" si="25">E90*C90</f>
        <v>0</v>
      </c>
      <c r="G90" s="209">
        <f t="shared" ref="G90:G95" si="26">H90-F90</f>
        <v>0</v>
      </c>
      <c r="H90" s="210">
        <f t="shared" ref="H90:H94" si="27">E90*D90</f>
        <v>0</v>
      </c>
      <c r="I90" s="47"/>
    </row>
    <row r="91" spans="1:9" s="50" customFormat="1" ht="17.100000000000001" customHeight="1" x14ac:dyDescent="0.25">
      <c r="A91" s="286" t="s">
        <v>98</v>
      </c>
      <c r="B91" s="287"/>
      <c r="C91" s="209">
        <f t="shared" si="16"/>
        <v>160.71428571428572</v>
      </c>
      <c r="D91" s="202">
        <v>180</v>
      </c>
      <c r="E91" s="20"/>
      <c r="F91" s="224">
        <f t="shared" si="25"/>
        <v>0</v>
      </c>
      <c r="G91" s="209">
        <f t="shared" si="26"/>
        <v>0</v>
      </c>
      <c r="H91" s="210">
        <f t="shared" si="27"/>
        <v>0</v>
      </c>
      <c r="I91" s="47"/>
    </row>
    <row r="92" spans="1:9" s="50" customFormat="1" ht="17.100000000000001" customHeight="1" x14ac:dyDescent="0.25">
      <c r="A92" s="116"/>
      <c r="B92" s="164"/>
      <c r="C92" s="14">
        <f t="shared" si="16"/>
        <v>0</v>
      </c>
      <c r="D92" s="166"/>
      <c r="E92" s="20"/>
      <c r="F92" s="224">
        <f t="shared" si="25"/>
        <v>0</v>
      </c>
      <c r="G92" s="209">
        <f t="shared" si="26"/>
        <v>0</v>
      </c>
      <c r="H92" s="210">
        <f t="shared" si="27"/>
        <v>0</v>
      </c>
      <c r="I92" s="47"/>
    </row>
    <row r="93" spans="1:9" s="50" customFormat="1" ht="17.100000000000001" customHeight="1" x14ac:dyDescent="0.25">
      <c r="A93" s="116"/>
      <c r="B93" s="164"/>
      <c r="C93" s="14">
        <f t="shared" si="16"/>
        <v>0</v>
      </c>
      <c r="D93" s="166"/>
      <c r="E93" s="20"/>
      <c r="F93" s="224">
        <f t="shared" si="25"/>
        <v>0</v>
      </c>
      <c r="G93" s="209">
        <f t="shared" si="26"/>
        <v>0</v>
      </c>
      <c r="H93" s="210">
        <f t="shared" si="27"/>
        <v>0</v>
      </c>
      <c r="I93" s="47"/>
    </row>
    <row r="94" spans="1:9" s="50" customFormat="1" ht="15.75" customHeight="1" thickBot="1" x14ac:dyDescent="0.3">
      <c r="A94" s="108"/>
      <c r="B94" s="165"/>
      <c r="C94" s="168">
        <f t="shared" si="16"/>
        <v>0</v>
      </c>
      <c r="D94" s="167"/>
      <c r="E94" s="94"/>
      <c r="F94" s="226">
        <f t="shared" si="25"/>
        <v>0</v>
      </c>
      <c r="G94" s="230">
        <f t="shared" si="26"/>
        <v>0</v>
      </c>
      <c r="H94" s="211">
        <f t="shared" si="27"/>
        <v>0</v>
      </c>
      <c r="I94" s="15"/>
    </row>
    <row r="95" spans="1:9" s="50" customFormat="1" ht="17.100000000000001" customHeight="1" thickBot="1" x14ac:dyDescent="0.3">
      <c r="A95" s="289" t="s">
        <v>130</v>
      </c>
      <c r="B95" s="290"/>
      <c r="C95" s="212">
        <f t="shared" si="16"/>
        <v>267.85714285714283</v>
      </c>
      <c r="D95" s="216">
        <v>300</v>
      </c>
      <c r="E95" s="58"/>
      <c r="F95" s="231">
        <f t="shared" si="4"/>
        <v>0</v>
      </c>
      <c r="G95" s="232">
        <f t="shared" si="26"/>
        <v>0</v>
      </c>
      <c r="H95" s="232">
        <f>D95*E95</f>
        <v>0</v>
      </c>
      <c r="I95" s="59"/>
    </row>
    <row r="96" spans="1:9" s="50" customFormat="1" ht="17.100000000000001" customHeight="1" thickBot="1" x14ac:dyDescent="0.35">
      <c r="A96" s="233" t="s">
        <v>93</v>
      </c>
      <c r="B96" s="288"/>
      <c r="C96" s="235"/>
      <c r="D96" s="235"/>
      <c r="E96" s="236"/>
      <c r="F96" s="237">
        <f>F18+F29+F33+F34+F35+F36+F37+F38+F39+F40+F41+F42+F43+F44+F45+F46+F47+F48+F49+F50+F51+F52+F53+F54+F55+F57+F58+F59+F61+F62+F63+F64+F66+F65+F68+F69+F70+F71+F72+F73+F74+F75+F76+F77+F78+F80+F81+F82+F83+F84+F85+F86+F87+F89+F90+F91+F92+F93+F67</f>
        <v>0</v>
      </c>
      <c r="G96" s="238">
        <f>F96*0.12</f>
        <v>0</v>
      </c>
      <c r="H96" s="238">
        <f>F96+G96</f>
        <v>0</v>
      </c>
      <c r="I96" s="57"/>
    </row>
    <row r="97" spans="1:9" s="50" customFormat="1" ht="17.100000000000001" customHeight="1" thickBot="1" x14ac:dyDescent="0.35">
      <c r="A97" s="233" t="s">
        <v>85</v>
      </c>
      <c r="B97" s="234"/>
      <c r="C97" s="235"/>
      <c r="D97" s="235"/>
      <c r="E97" s="236"/>
      <c r="F97" s="237">
        <f>F15+F16+F17+F19+F20+F21+F22+F23+F24+F25+F26+F27+F28+F30+F31+F95+F94</f>
        <v>0</v>
      </c>
      <c r="G97" s="238">
        <f>F97*0.21</f>
        <v>0</v>
      </c>
      <c r="H97" s="238">
        <f>F97+G97</f>
        <v>0</v>
      </c>
      <c r="I97" s="57"/>
    </row>
    <row r="98" spans="1:9" s="50" customFormat="1" ht="16.5" customHeight="1" thickBot="1" x14ac:dyDescent="0.35">
      <c r="A98" s="239" t="s">
        <v>86</v>
      </c>
      <c r="B98" s="240"/>
      <c r="C98" s="240"/>
      <c r="D98" s="240"/>
      <c r="E98" s="241"/>
      <c r="F98" s="242">
        <f>F96+F97</f>
        <v>0</v>
      </c>
      <c r="G98" s="242">
        <f>SUM(G15:G95)</f>
        <v>0</v>
      </c>
      <c r="H98" s="243">
        <f>H96+H97</f>
        <v>0</v>
      </c>
      <c r="I98" s="60"/>
    </row>
    <row r="99" spans="1:9" x14ac:dyDescent="0.25">
      <c r="A99" s="113" t="s">
        <v>52</v>
      </c>
      <c r="B99" s="114"/>
      <c r="C99" s="114"/>
      <c r="D99" s="114"/>
      <c r="E99" s="114"/>
      <c r="F99" s="114"/>
      <c r="G99" s="114"/>
      <c r="H99" s="114"/>
      <c r="I99" s="115"/>
    </row>
    <row r="100" spans="1:9" x14ac:dyDescent="0.25">
      <c r="A100" s="244" t="s">
        <v>53</v>
      </c>
      <c r="B100" s="245"/>
      <c r="C100" s="245"/>
      <c r="D100" s="245"/>
      <c r="E100" s="245"/>
      <c r="F100" s="245"/>
      <c r="G100" s="245"/>
      <c r="H100" s="245"/>
      <c r="I100" s="246"/>
    </row>
    <row r="101" spans="1:9" ht="17.25" customHeight="1" x14ac:dyDescent="0.3">
      <c r="A101" s="110" t="s">
        <v>100</v>
      </c>
      <c r="B101" s="111"/>
      <c r="C101" s="111"/>
      <c r="D101" s="111"/>
      <c r="E101" s="111"/>
      <c r="F101" s="111"/>
      <c r="G101" s="111"/>
      <c r="H101" s="111"/>
      <c r="I101" s="112"/>
    </row>
    <row r="102" spans="1:9" ht="15.75" thickBot="1" x14ac:dyDescent="0.3">
      <c r="A102" s="247" t="s">
        <v>54</v>
      </c>
      <c r="B102" s="248"/>
      <c r="C102" s="248"/>
      <c r="D102" s="248"/>
      <c r="E102" s="248"/>
      <c r="F102" s="248"/>
      <c r="G102" s="248"/>
      <c r="H102" s="248"/>
      <c r="I102" s="249"/>
    </row>
    <row r="103" spans="1:9" x14ac:dyDescent="0.25">
      <c r="A103" s="81"/>
      <c r="B103" s="82"/>
      <c r="C103" s="82"/>
      <c r="D103" s="82"/>
      <c r="E103" s="83"/>
      <c r="F103" s="82"/>
      <c r="G103" s="82"/>
      <c r="H103" s="84"/>
      <c r="I103" s="85"/>
    </row>
    <row r="104" spans="1:9" s="80" customFormat="1" ht="21" x14ac:dyDescent="0.35">
      <c r="A104" s="86" t="s">
        <v>102</v>
      </c>
      <c r="E104" s="87"/>
      <c r="H104" s="88"/>
      <c r="I104" s="89"/>
    </row>
    <row r="105" spans="1:9" s="80" customFormat="1" ht="21" x14ac:dyDescent="0.35">
      <c r="A105" s="86"/>
      <c r="E105" s="87"/>
      <c r="H105" s="88"/>
      <c r="I105" s="89"/>
    </row>
    <row r="106" spans="1:9" s="80" customFormat="1" ht="21" x14ac:dyDescent="0.35">
      <c r="A106" s="86"/>
      <c r="E106" s="87"/>
      <c r="H106" s="88"/>
      <c r="I106" s="89"/>
    </row>
    <row r="107" spans="1:9" s="80" customFormat="1" ht="21" x14ac:dyDescent="0.35">
      <c r="A107" s="86"/>
      <c r="E107" s="87"/>
      <c r="F107" s="80" t="s">
        <v>103</v>
      </c>
      <c r="H107" s="88"/>
      <c r="I107" s="89"/>
    </row>
    <row r="108" spans="1:9" s="80" customFormat="1" ht="21" x14ac:dyDescent="0.35">
      <c r="A108" s="86"/>
      <c r="E108" s="87"/>
      <c r="F108" s="80" t="s">
        <v>101</v>
      </c>
      <c r="H108" s="88"/>
      <c r="I108" s="89"/>
    </row>
    <row r="109" spans="1:9" ht="15.75" thickBot="1" x14ac:dyDescent="0.3">
      <c r="A109" s="90"/>
      <c r="B109" s="76"/>
      <c r="C109" s="76"/>
      <c r="D109" s="76"/>
      <c r="E109" s="91"/>
      <c r="F109" s="76"/>
      <c r="G109" s="76"/>
      <c r="H109" s="92"/>
      <c r="I109" s="93"/>
    </row>
  </sheetData>
  <sheetProtection selectLockedCells="1" selectUnlockedCells="1"/>
  <mergeCells count="91">
    <mergeCell ref="A96:B96"/>
    <mergeCell ref="A1:I1"/>
    <mergeCell ref="N24:O24"/>
    <mergeCell ref="A45:B45"/>
    <mergeCell ref="A46:B46"/>
    <mergeCell ref="A83:B83"/>
    <mergeCell ref="A54:B54"/>
    <mergeCell ref="A55:B55"/>
    <mergeCell ref="A79:B79"/>
    <mergeCell ref="A34:B34"/>
    <mergeCell ref="A35:B35"/>
    <mergeCell ref="A36:B36"/>
    <mergeCell ref="A57:B57"/>
    <mergeCell ref="A77:B77"/>
    <mergeCell ref="A63:B63"/>
    <mergeCell ref="A43:B43"/>
    <mergeCell ref="A50:B50"/>
    <mergeCell ref="A48:B48"/>
    <mergeCell ref="A67:B67"/>
    <mergeCell ref="A86:B86"/>
    <mergeCell ref="A78:B78"/>
    <mergeCell ref="A85:B85"/>
    <mergeCell ref="A68:B68"/>
    <mergeCell ref="A58:B58"/>
    <mergeCell ref="A60:B60"/>
    <mergeCell ref="A59:B59"/>
    <mergeCell ref="A52:B52"/>
    <mergeCell ref="A61:B61"/>
    <mergeCell ref="A62:B62"/>
    <mergeCell ref="A65:B65"/>
    <mergeCell ref="A64:B64"/>
    <mergeCell ref="A66:B66"/>
    <mergeCell ref="A2:I2"/>
    <mergeCell ref="A3:I3"/>
    <mergeCell ref="D11:D12"/>
    <mergeCell ref="C11:C12"/>
    <mergeCell ref="A11:B12"/>
    <mergeCell ref="A10:I10"/>
    <mergeCell ref="A8:I8"/>
    <mergeCell ref="H11:H12"/>
    <mergeCell ref="F4:G4"/>
    <mergeCell ref="F5:G5"/>
    <mergeCell ref="F6:G6"/>
    <mergeCell ref="F7:G7"/>
    <mergeCell ref="A92:B92"/>
    <mergeCell ref="A7:B7"/>
    <mergeCell ref="I11:I12"/>
    <mergeCell ref="F11:F12"/>
    <mergeCell ref="A93:B93"/>
    <mergeCell ref="A69:B69"/>
    <mergeCell ref="A72:B72"/>
    <mergeCell ref="A73:B73"/>
    <mergeCell ref="A75:B75"/>
    <mergeCell ref="A76:B76"/>
    <mergeCell ref="A74:B74"/>
    <mergeCell ref="A88:B88"/>
    <mergeCell ref="A87:B87"/>
    <mergeCell ref="A70:B70"/>
    <mergeCell ref="A71:B71"/>
    <mergeCell ref="A44:B44"/>
    <mergeCell ref="A47:B47"/>
    <mergeCell ref="A102:I102"/>
    <mergeCell ref="A94:B94"/>
    <mergeCell ref="A80:B80"/>
    <mergeCell ref="A81:B81"/>
    <mergeCell ref="A101:I101"/>
    <mergeCell ref="A99:I99"/>
    <mergeCell ref="A100:I100"/>
    <mergeCell ref="A89:B89"/>
    <mergeCell ref="A82:B82"/>
    <mergeCell ref="A84:B84"/>
    <mergeCell ref="A98:E98"/>
    <mergeCell ref="A97:B97"/>
    <mergeCell ref="A90:B90"/>
    <mergeCell ref="A91:B91"/>
    <mergeCell ref="A95:B95"/>
    <mergeCell ref="A53:B53"/>
    <mergeCell ref="A56:B56"/>
    <mergeCell ref="A33:B33"/>
    <mergeCell ref="A13:B13"/>
    <mergeCell ref="A30:B30"/>
    <mergeCell ref="A38:B38"/>
    <mergeCell ref="A39:B39"/>
    <mergeCell ref="A32:B32"/>
    <mergeCell ref="A31:B31"/>
    <mergeCell ref="A41:B41"/>
    <mergeCell ref="A42:B42"/>
    <mergeCell ref="A49:B49"/>
    <mergeCell ref="A51:B51"/>
    <mergeCell ref="A37:B37"/>
    <mergeCell ref="A40:B40"/>
  </mergeCells>
  <dataValidations count="1">
    <dataValidation type="list" allowBlank="1" showInputMessage="1" showErrorMessage="1" sqref="A20:A21 A26:A28 A23" xr:uid="{C9A2A190-AEF5-46A5-814D-42AE6420AFEA}">
      <formula1>$N$2:$N$4</formula1>
    </dataValidation>
  </dataValidations>
  <pageMargins left="0.23622047244094491" right="0.23622047244094491" top="0.35433070866141736" bottom="0.35433070866141736" header="0.31496062992125984" footer="0.31496062992125984"/>
  <pageSetup paperSize="9" scale="4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54D78DE1DF9B468EA0AA2F696AB688" ma:contentTypeVersion="0" ma:contentTypeDescription="Vytvoří nový dokument" ma:contentTypeScope="" ma:versionID="8cb476483827d7a40e7bd1d74fa35b1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275684D-E0BC-4403-BBFA-9D1378B45B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59512E-AF2E-41E9-9820-CCF4A43A0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93B848-A5B8-4D49-B549-17E609999477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2</vt:lpstr>
      <vt:lpstr>'LIST 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GASTRO BISTRO - objednávka platná od 01. 05. 2020</dc:title>
  <dc:subject/>
  <dc:creator>Tomáš Procházka</dc:creator>
  <cp:keywords/>
  <dc:description/>
  <cp:lastModifiedBy>Martin Stefanek</cp:lastModifiedBy>
  <cp:revision/>
  <cp:lastPrinted>2024-09-10T07:34:46Z</cp:lastPrinted>
  <dcterms:created xsi:type="dcterms:W3CDTF">2015-06-26T09:39:37Z</dcterms:created>
  <dcterms:modified xsi:type="dcterms:W3CDTF">2025-04-09T04:24:32Z</dcterms:modified>
  <cp:category/>
  <cp:contentStatus/>
</cp:coreProperties>
</file>